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13_ncr:1_{4DF16793-1824-4EE4-9E8D-212DAC323BF7}" xr6:coauthVersionLast="47" xr6:coauthVersionMax="47" xr10:uidLastSave="{00000000-0000-0000-0000-000000000000}"/>
  <workbookProtection workbookAlgorithmName="SHA-512" workbookHashValue="sknrchgwbY7UNVNdOtn1UcR4v2a607Acl1gJ1fKxOKin2U68thSRv6kzBFFIXI6Lyu1RT1zcU0ouFNf4nn+0Zw==" workbookSaltValue="EzPf+T6L/Wtvxjvcd5t/mA==" workbookSpinCount="100000" lockStructure="1"/>
  <bookViews>
    <workbookView xWindow="-120" yWindow="-120" windowWidth="29040" windowHeight="15720" xr2:uid="{AA9B72AF-EDC3-49D2-9191-CA4AF693396F}"/>
  </bookViews>
  <sheets>
    <sheet name="案内" sheetId="4" r:id="rId1"/>
    <sheet name="挿入" sheetId="2" state="hidden" r:id="rId2"/>
  </sheets>
  <definedNames>
    <definedName name="_xlnm._FilterDatabase" localSheetId="1" hidden="1">挿入!$A$1:$T$86</definedName>
    <definedName name="_xlnm.Print_Area" localSheetId="0">案内!$B$5:$L$47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4" l="1"/>
  <c r="S2" i="4" s="1"/>
  <c r="I8" i="4" l="1"/>
  <c r="G25" i="4" s="1"/>
  <c r="E29" i="4" l="1"/>
  <c r="E25" i="4"/>
  <c r="E24" i="4"/>
  <c r="I27" i="4"/>
  <c r="H27" i="4"/>
  <c r="I14" i="4"/>
  <c r="E17" i="4"/>
  <c r="E12" i="4"/>
  <c r="G12" i="4"/>
  <c r="D21" i="4"/>
  <c r="I21" i="4"/>
  <c r="H14" i="4"/>
  <c r="E8" i="4"/>
  <c r="M1" i="4"/>
</calcChain>
</file>

<file path=xl/sharedStrings.xml><?xml version="1.0" encoding="utf-8"?>
<sst xmlns="http://schemas.openxmlformats.org/spreadsheetml/2006/main" count="772" uniqueCount="176">
  <si>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</si>
  <si>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</si>
  <si>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</si>
  <si>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</si>
  <si>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</si>
  <si>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</si>
  <si>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</si>
  <si>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</si>
  <si>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</si>
  <si>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</si>
  <si>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</si>
  <si>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</si>
  <si>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</si>
  <si>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</si>
  <si>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　「【重要】令和９年度京都市立学校教員採用選考試験 第２次試験について」</t>
    <phoneticPr fontId="1"/>
  </si>
  <si>
    <t>（https://kyoin.city.kyoto.lg.jp/saiyo/2ji_shiken2.html）を御確認ください。</t>
  </si>
  <si>
    <t>作成・提出方法、指導案の様式等に関しては、京都市教員採用サイトの</t>
    <rPh sb="24" eb="26">
      <t>キョウイン</t>
    </rPh>
    <rPh sb="26" eb="28">
      <t>サイヨウ</t>
    </rPh>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</si>
  <si>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</si>
  <si>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</si>
  <si>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実技試験について</t>
    <rPh sb="0" eb="2">
      <t>ジツギ</t>
    </rPh>
    <rPh sb="2" eb="4">
      <t>シケン</t>
    </rPh>
    <phoneticPr fontId="1"/>
  </si>
  <si>
    <t>実技試験内容</t>
    <rPh sb="0" eb="2">
      <t>ジツギ</t>
    </rPh>
    <rPh sb="2" eb="4">
      <t>シケン</t>
    </rPh>
    <rPh sb="4" eb="6">
      <t>ナイヨウ</t>
    </rPh>
    <phoneticPr fontId="1"/>
  </si>
  <si>
    <t>令和８年８月７日（金）</t>
    <rPh sb="0" eb="2">
      <t>レイワ</t>
    </rPh>
    <rPh sb="3" eb="4">
      <t>ネン</t>
    </rPh>
    <rPh sb="5" eb="6">
      <t>ガツ</t>
    </rPh>
    <rPh sb="7" eb="8">
      <t>ニチ</t>
    </rPh>
    <rPh sb="9" eb="10">
      <t>キン</t>
    </rPh>
    <phoneticPr fontId="1"/>
  </si>
  <si>
    <t>なお、模擬授業の前に指導案原本の照合を行います。</t>
    <rPh sb="3" eb="7">
      <t>モギジュギョウ</t>
    </rPh>
    <rPh sb="8" eb="9">
      <t>マエ</t>
    </rPh>
    <rPh sb="10" eb="12">
      <t>シドウ</t>
    </rPh>
    <rPh sb="12" eb="13">
      <t>アン</t>
    </rPh>
    <rPh sb="13" eb="15">
      <t>ゲンポン</t>
    </rPh>
    <rPh sb="16" eb="18">
      <t>ショウゴウ</t>
    </rPh>
    <rPh sb="19" eb="20">
      <t>オコナ</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</si>
  <si>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</si>
  <si>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</si>
  <si>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</si>
  <si>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</si>
  <si>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</si>
  <si>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万が一、指導案を持参し忘れ、提出できない場合は、受験資格を失うことがありますので御注意ください。</t>
    <phoneticPr fontId="1"/>
  </si>
  <si>
    <t>（試験開始時間</t>
    <rPh sb="1" eb="5">
      <t>シケンカイシ</t>
    </rPh>
    <rPh sb="5" eb="7">
      <t>ジカン</t>
    </rPh>
    <phoneticPr fontId="1"/>
  </si>
  <si>
    <t>）</t>
    <phoneticPr fontId="1"/>
  </si>
  <si>
    <t>コード</t>
    <phoneticPr fontId="1"/>
  </si>
  <si>
    <t>整理番号</t>
    <rPh sb="0" eb="4">
      <t>セイリバンゴウ</t>
    </rPh>
    <phoneticPr fontId="1"/>
  </si>
  <si>
    <t>集合時間①</t>
    <rPh sb="0" eb="2">
      <t>シュウゴウ</t>
    </rPh>
    <rPh sb="2" eb="4">
      <t>ジカン</t>
    </rPh>
    <phoneticPr fontId="1"/>
  </si>
  <si>
    <t>開始時間①</t>
    <rPh sb="0" eb="2">
      <t>カイシ</t>
    </rPh>
    <rPh sb="2" eb="4">
      <t>ジカン</t>
    </rPh>
    <phoneticPr fontId="1"/>
  </si>
  <si>
    <t>Ⅰ　第１日目</t>
    <rPh sb="2" eb="3">
      <t>ダイ</t>
    </rPh>
    <rPh sb="4" eb="5">
      <t>ニチ</t>
    </rPh>
    <rPh sb="5" eb="6">
      <t>メ</t>
    </rPh>
    <phoneticPr fontId="1"/>
  </si>
  <si>
    <t>Ⅱ　第２日目</t>
    <rPh sb="2" eb="3">
      <t>ダイ</t>
    </rPh>
    <rPh sb="4" eb="5">
      <t>ニチ</t>
    </rPh>
    <rPh sb="5" eb="6">
      <t>メ</t>
    </rPh>
    <phoneticPr fontId="1"/>
  </si>
  <si>
    <t>模擬授業、個人面接</t>
    <rPh sb="0" eb="4">
      <t>モギジュギョウ</t>
    </rPh>
    <rPh sb="5" eb="7">
      <t>コジン</t>
    </rPh>
    <rPh sb="7" eb="9">
      <t>メンセツ</t>
    </rPh>
    <phoneticPr fontId="1"/>
  </si>
  <si>
    <t>本状、受験票、筆記用具、模擬授業の指導案のコピー４部（Ａ３サイズ）、実技試験に必要なもの</t>
    <rPh sb="34" eb="36">
      <t>ジツギ</t>
    </rPh>
    <rPh sb="36" eb="38">
      <t>シケン</t>
    </rPh>
    <rPh sb="39" eb="41">
      <t>ヒツヨウ</t>
    </rPh>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</si>
  <si>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</si>
  <si>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</si>
  <si>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同志社大学　新町キャンパス　尋真館</t>
    <rPh sb="0" eb="5">
      <t>ドウシシャダイガク</t>
    </rPh>
    <rPh sb="6" eb="8">
      <t>シンマチ</t>
    </rPh>
    <phoneticPr fontId="1"/>
  </si>
  <si>
    <t>備考（持参物等）</t>
    <rPh sb="0" eb="2">
      <t>ビコウ</t>
    </rPh>
    <rPh sb="3" eb="6">
      <t>ジサンブツ</t>
    </rPh>
    <rPh sb="6" eb="7">
      <t>トウ</t>
    </rPh>
    <phoneticPr fontId="1"/>
  </si>
  <si>
    <t>※地下鉄で来場される場合は、今出川駅４番出口を出て、必ず今出川通から</t>
    <rPh sb="1" eb="4">
      <t>チカテツ</t>
    </rPh>
    <rPh sb="5" eb="7">
      <t>ライジョウ</t>
    </rPh>
    <rPh sb="10" eb="12">
      <t>バアイ</t>
    </rPh>
    <rPh sb="14" eb="17">
      <t>イマデガワ</t>
    </rPh>
    <rPh sb="17" eb="18">
      <t>エキ</t>
    </rPh>
    <rPh sb="19" eb="20">
      <t>バン</t>
    </rPh>
    <rPh sb="20" eb="22">
      <t>デグチ</t>
    </rPh>
    <rPh sb="23" eb="24">
      <t>デ</t>
    </rPh>
    <phoneticPr fontId="1"/>
  </si>
  <si>
    <t>１時間程度を予定</t>
    <rPh sb="1" eb="3">
      <t>ジカン</t>
    </rPh>
    <rPh sb="3" eb="5">
      <t>テイド</t>
    </rPh>
    <rPh sb="6" eb="8">
      <t>ヨテイ</t>
    </rPh>
    <phoneticPr fontId="1"/>
  </si>
  <si>
    <t>持参物①</t>
    <rPh sb="0" eb="3">
      <t>ジサンブツ</t>
    </rPh>
    <phoneticPr fontId="1"/>
  </si>
  <si>
    <t>集合教室①</t>
    <rPh sb="0" eb="2">
      <t>シュウゴウ</t>
    </rPh>
    <rPh sb="2" eb="4">
      <t>キョウシツ</t>
    </rPh>
    <phoneticPr fontId="1"/>
  </si>
  <si>
    <t>集合階①</t>
    <rPh sb="0" eb="2">
      <t>シュウゴウ</t>
    </rPh>
    <rPh sb="2" eb="3">
      <t>カイ</t>
    </rPh>
    <phoneticPr fontId="1"/>
  </si>
  <si>
    <t>日程①</t>
    <rPh sb="0" eb="2">
      <t>ニッテイ</t>
    </rPh>
    <phoneticPr fontId="1"/>
  </si>
  <si>
    <t>試験内容</t>
    <rPh sb="0" eb="4">
      <t>シケンナイヨウ</t>
    </rPh>
    <phoneticPr fontId="1"/>
  </si>
  <si>
    <t>実技試験</t>
    <rPh sb="0" eb="4">
      <t>ジツギシケン</t>
    </rPh>
    <phoneticPr fontId="1"/>
  </si>
  <si>
    <t>実技備考欄</t>
    <rPh sb="0" eb="2">
      <t>ジツギ</t>
    </rPh>
    <rPh sb="2" eb="4">
      <t>ビコウ</t>
    </rPh>
    <rPh sb="4" eb="5">
      <t>ラン</t>
    </rPh>
    <phoneticPr fontId="1"/>
  </si>
  <si>
    <t>開始時間②</t>
    <rPh sb="0" eb="2">
      <t>カイシ</t>
    </rPh>
    <rPh sb="2" eb="4">
      <t>ジカン</t>
    </rPh>
    <phoneticPr fontId="1"/>
  </si>
  <si>
    <t>集合階②</t>
    <rPh sb="0" eb="2">
      <t>シュウゴウ</t>
    </rPh>
    <rPh sb="2" eb="3">
      <t>カイ</t>
    </rPh>
    <phoneticPr fontId="1"/>
  </si>
  <si>
    <t>集合教室②</t>
    <rPh sb="0" eb="2">
      <t>シュウゴウ</t>
    </rPh>
    <rPh sb="2" eb="4">
      <t>キョウシツ</t>
    </rPh>
    <phoneticPr fontId="1"/>
  </si>
  <si>
    <t>持参物②</t>
    <rPh sb="0" eb="3">
      <t>ジサンブツ</t>
    </rPh>
    <phoneticPr fontId="1"/>
  </si>
  <si>
    <t>集合時間②</t>
    <rPh sb="0" eb="2">
      <t>シュウゴウ</t>
    </rPh>
    <rPh sb="2" eb="4">
      <t>ジカン</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</si>
  <si>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</si>
  <si>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事前に指導案を作成いただき、第１日目にコピー（Ａ３サイズに拡大したものを４部）を</t>
    <rPh sb="14" eb="15">
      <t>ダイ</t>
    </rPh>
    <rPh sb="16" eb="17">
      <t>ニチ</t>
    </rPh>
    <rPh sb="17" eb="18">
      <t>メ</t>
    </rPh>
    <phoneticPr fontId="1"/>
  </si>
  <si>
    <t>御提出いただきます。</t>
  </si>
  <si>
    <t>最大半日程度を予定</t>
    <rPh sb="0" eb="2">
      <t>サイダイ</t>
    </rPh>
    <rPh sb="2" eb="4">
      <t>ハンニチ</t>
    </rPh>
    <rPh sb="4" eb="6">
      <t>テイド</t>
    </rPh>
    <rPh sb="7" eb="9">
      <t>ヨテイ</t>
    </rPh>
    <phoneticPr fontId="1"/>
  </si>
  <si>
    <t>日程②</t>
    <rPh sb="0" eb="2">
      <t>ニッテイ</t>
    </rPh>
    <phoneticPr fontId="1"/>
  </si>
  <si>
    <t>※試験開始時間以降に集合場所に入室した受験者は受験不可とします。</t>
    <rPh sb="1" eb="3">
      <t>シケン</t>
    </rPh>
    <rPh sb="3" eb="5">
      <t>カイシ</t>
    </rPh>
    <rPh sb="5" eb="7">
      <t>ジカン</t>
    </rPh>
    <rPh sb="19" eb="21">
      <t>ジュケン</t>
    </rPh>
    <phoneticPr fontId="1"/>
  </si>
  <si>
    <t>※試験開始時間以降に集合場所に入室した志願者は受験不可とします。</t>
    <rPh sb="1" eb="3">
      <t>シケン</t>
    </rPh>
    <rPh sb="3" eb="5">
      <t>カイシ</t>
    </rPh>
    <rPh sb="5" eb="7">
      <t>ジカン</t>
    </rPh>
    <phoneticPr fontId="1"/>
  </si>
  <si>
    <t>　新町通を通ってお越しください。経路の詳細はQRコードから御確認ください。</t>
    <rPh sb="16" eb="18">
      <t>ケイロ</t>
    </rPh>
    <rPh sb="19" eb="21">
      <t>ショウサイ</t>
    </rPh>
    <rPh sb="29" eb="30">
      <t>ゴ</t>
    </rPh>
    <rPh sb="30" eb="32">
      <t>カクニン</t>
    </rPh>
    <phoneticPr fontId="1"/>
  </si>
  <si>
    <r>
      <t>なお、資料をダウンロードする際のパスワードは、「</t>
    </r>
    <r>
      <rPr>
        <b/>
        <sz val="11"/>
        <color theme="0"/>
        <rFont val="ＭＳ Ｐゴシック"/>
        <family val="3"/>
        <charset val="128"/>
      </rPr>
      <t>8CDcn5</t>
    </r>
    <r>
      <rPr>
        <sz val="11"/>
        <color theme="0"/>
        <rFont val="ＭＳ 明朝"/>
        <family val="1"/>
        <charset val="128"/>
      </rPr>
      <t>」です。</t>
    </r>
    <phoneticPr fontId="1"/>
  </si>
  <si>
    <r>
      <t>模擬授業には、指導案原本（</t>
    </r>
    <r>
      <rPr>
        <u/>
        <sz val="11"/>
        <color theme="0"/>
        <rFont val="ＭＳ Ｐゴシック"/>
        <family val="3"/>
        <charset val="128"/>
      </rPr>
      <t>メモ等の書込み不可</t>
    </r>
    <r>
      <rPr>
        <sz val="11"/>
        <color theme="0"/>
        <rFont val="ＭＳ 明朝"/>
        <family val="1"/>
        <charset val="128"/>
      </rPr>
      <t>）及びこちらで指定した物のみ持ち込み可能です。</t>
    </r>
    <rPh sb="2" eb="4">
      <t>ジュギョウ</t>
    </rPh>
    <rPh sb="10" eb="12">
      <t>ゲンポン</t>
    </rPh>
    <rPh sb="15" eb="16">
      <t>トウ</t>
    </rPh>
    <rPh sb="17" eb="19">
      <t>カキコ</t>
    </rPh>
    <rPh sb="20" eb="22">
      <t>フカ</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</si>
  <si>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</si>
  <si>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</si>
  <si>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本状、受験票、筆記用具、指導案（原本）等模擬授業に必要なもの、返信用封筒</t>
    <rPh sb="31" eb="36">
      <t>ヘンシンヨウフウトウ</t>
    </rPh>
    <phoneticPr fontId="3"/>
  </si>
  <si>
    <t>Z31</t>
  </si>
  <si>
    <t>Z20</t>
  </si>
  <si>
    <t>本状、受験票、筆記用具、指導案（原本）等模擬授業に必要なもの</t>
    <rPh sb="22" eb="24">
      <t>ジュギョウ</t>
    </rPh>
    <phoneticPr fontId="3"/>
  </si>
  <si>
    <t>932970873298</t>
  </si>
  <si>
    <t>実技試験、論文</t>
    <rPh sb="0" eb="2">
      <t>ジツギ</t>
    </rPh>
    <rPh sb="2" eb="4">
      <t>シケン</t>
    </rPh>
    <rPh sb="5" eb="7">
      <t>ロンブン</t>
    </rPh>
    <phoneticPr fontId="3"/>
  </si>
  <si>
    <t>072755324019</t>
  </si>
  <si>
    <t>704404270077</t>
  </si>
  <si>
    <t>457996268207</t>
  </si>
  <si>
    <t>605520625400</t>
  </si>
  <si>
    <t>506920140847</t>
  </si>
  <si>
    <t>863891811556</t>
  </si>
  <si>
    <t>850714325099</t>
  </si>
  <si>
    <t>184898823285</t>
  </si>
  <si>
    <t>334634429883</t>
  </si>
  <si>
    <t>935079782787</t>
  </si>
  <si>
    <t>507149031345</t>
  </si>
  <si>
    <t>864406229752</t>
  </si>
  <si>
    <t>574320234507</t>
  </si>
  <si>
    <t>741446247437</t>
  </si>
  <si>
    <t>945140268451</t>
  </si>
  <si>
    <t>727325938700</t>
  </si>
  <si>
    <t>639576877264</t>
  </si>
  <si>
    <t>923037895563</t>
  </si>
  <si>
    <t>論文、実技試験</t>
    <rPh sb="0" eb="2">
      <t>ロンブン</t>
    </rPh>
    <rPh sb="3" eb="7">
      <t>ジツギシケン</t>
    </rPh>
    <phoneticPr fontId="3"/>
  </si>
  <si>
    <t>971868801806</t>
  </si>
  <si>
    <t>340749828555</t>
  </si>
  <si>
    <t>578531595872</t>
  </si>
  <si>
    <t>567419318684</t>
  </si>
  <si>
    <t>083432921761</t>
  </si>
  <si>
    <t>791958846993</t>
  </si>
  <si>
    <t>897004754775</t>
  </si>
  <si>
    <t>464407429387</t>
  </si>
  <si>
    <t>517835959912</t>
  </si>
  <si>
    <t>105724977800</t>
  </si>
  <si>
    <t>012862160092</t>
  </si>
  <si>
    <t>144703158234</t>
  </si>
  <si>
    <t>304853874848</t>
  </si>
  <si>
    <t>057774888537</t>
  </si>
  <si>
    <t>339000454633</t>
  </si>
  <si>
    <t>356989004560</t>
  </si>
  <si>
    <t>171539864891</t>
  </si>
  <si>
    <t>069790733401</t>
  </si>
  <si>
    <t>466588433837</t>
  </si>
  <si>
    <t>263656979721</t>
  </si>
  <si>
    <t>214737254829</t>
  </si>
  <si>
    <t>462873410173</t>
  </si>
  <si>
    <t>822552778792</t>
  </si>
  <si>
    <t>193508926297</t>
  </si>
  <si>
    <t>856637257046</t>
  </si>
  <si>
    <t>538026606732</t>
  </si>
  <si>
    <t>964914992873</t>
  </si>
  <si>
    <t>340530315820</t>
  </si>
  <si>
    <t>625669640490</t>
  </si>
  <si>
    <t>309903800073</t>
  </si>
  <si>
    <t>329516851439</t>
  </si>
  <si>
    <t>992291484506</t>
  </si>
  <si>
    <t>714666508964</t>
  </si>
  <si>
    <t>295002077817</t>
  </si>
  <si>
    <t>267893736077</t>
  </si>
  <si>
    <t>Z32</t>
  </si>
  <si>
    <t>本状、受験票、筆記用具、指導案（原本）等模擬授業に必要なもの</t>
    <rPh sb="0" eb="2">
      <t>ホンジョウ</t>
    </rPh>
    <rPh sb="3" eb="6">
      <t>ジュケンヒョウ</t>
    </rPh>
    <rPh sb="7" eb="11">
      <t>ヒッキヨウグ</t>
    </rPh>
    <rPh sb="12" eb="14">
      <t>シドウ</t>
    </rPh>
    <rPh sb="14" eb="15">
      <t>アン</t>
    </rPh>
    <rPh sb="16" eb="18">
      <t>ゲンポン</t>
    </rPh>
    <rPh sb="19" eb="22">
      <t>トウモギ</t>
    </rPh>
    <rPh sb="22" eb="24">
      <t>ジュギョウ</t>
    </rPh>
    <rPh sb="25" eb="27">
      <t>ヒツヨウ</t>
    </rPh>
    <phoneticPr fontId="3"/>
  </si>
  <si>
    <t>994900697984</t>
  </si>
  <si>
    <t>683749124140</t>
  </si>
  <si>
    <t>540492311759</t>
  </si>
  <si>
    <t>361502861795</t>
  </si>
  <si>
    <t>843120655415</t>
  </si>
  <si>
    <t>607317527982</t>
  </si>
  <si>
    <t>988707253310</t>
  </si>
  <si>
    <t>059928881601</t>
  </si>
  <si>
    <t>467980527052</t>
  </si>
  <si>
    <t>160654521615</t>
  </si>
  <si>
    <t>695832342196</t>
  </si>
  <si>
    <t>903958961409</t>
  </si>
  <si>
    <t>926948209218</t>
  </si>
  <si>
    <t>988484568486</t>
  </si>
  <si>
    <t>100771516013</t>
  </si>
  <si>
    <t>611596947785</t>
  </si>
  <si>
    <t>Z21</t>
  </si>
  <si>
    <t>610843865890</t>
  </si>
  <si>
    <t>743539339324</t>
  </si>
  <si>
    <t>675260292988</t>
  </si>
  <si>
    <t>117034196492</t>
  </si>
  <si>
    <t>599751356508</t>
  </si>
  <si>
    <t>969532272339</t>
  </si>
  <si>
    <t>378220144535</t>
  </si>
  <si>
    <t>050819316934</t>
  </si>
  <si>
    <t>026532812004</t>
  </si>
  <si>
    <t>502399599466</t>
  </si>
  <si>
    <t>731483542450</t>
  </si>
  <si>
    <t>496255214901</t>
  </si>
  <si>
    <t>511925988734</t>
  </si>
  <si>
    <t>068450307996</t>
  </si>
  <si>
    <t>Z3</t>
  </si>
  <si>
    <t>養護教諭</t>
  </si>
  <si>
    <t>中学校・英語</t>
  </si>
  <si>
    <t>中学校・美術</t>
  </si>
  <si>
    <t>Speaking</t>
  </si>
  <si>
    <t>作品制作（鉛筆デッサン）</t>
  </si>
  <si>
    <t>鉛筆（３H～６B程度）
消しゴム（練り消しゴムでも可）
画板 又は カルトン
デッサンに必要な文具
クリップ
※定規不可</t>
  </si>
  <si>
    <t>-</t>
  </si>
  <si>
    <t>実技試験</t>
    <rPh sb="0" eb="4">
      <t>ジツギシケン</t>
    </rPh>
    <phoneticPr fontId="3"/>
  </si>
  <si>
    <t xml:space="preserve">動きやすい服装（パンツスーツ等を推奨）※なお、着替えていただく時間及び場所はございませんので、予め動きやすい服装でお越しください。  </t>
  </si>
  <si>
    <t>・動きやすい服装（パンツスーツ等を推奨）※なお、着替えていただく時間及び場所はございませんので、予め動きやすい服装でお越しください。  
・昼食</t>
    <rPh sb="70" eb="72">
      <t>チュウショク</t>
    </rPh>
    <phoneticPr fontId="3"/>
  </si>
  <si>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</si>
  <si>
    <t>Z24</t>
    <phoneticPr fontId="1"/>
  </si>
  <si>
    <t>139827638656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</si>
</sst>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h:mm;@"/>
    <numFmt numFmtId="179" formatCode="0&quot;階&quot;"/>
    <numFmt numFmtId="180" formatCode="ggge&quot;年&quot;m&quot;月&quot;d&quot;日&quot;\(aaa\)"/>
  </numFmts>
  <fonts count="25">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name val="ＭＳ Ｐゴシック"/>
      <family val="3"/>
      <charset val="128"/>
    </font>
    <font>
      <sz val="11"/>
      <color theme="0"/>
      <name val="ＭＳ Ｐゴシック"/>
      <family val="2"/>
      <charset val="128"/>
    </font>
    <font>
      <b/>
      <u/>
      <sz val="12"/>
      <color theme="0"/>
      <name val="ＭＳ Ｐゴシック"/>
      <family val="3"/>
      <charset val="128"/>
    </font>
    <font>
      <sz val="11"/>
      <color theme="0"/>
      <name val="ＭＳ Ｐゴシック"/>
      <family val="3"/>
      <charset val="128"/>
    </font>
    <font>
      <sz val="10"/>
      <color theme="0"/>
      <name val="ＭＳ Ｐゴシック"/>
      <family val="2"/>
      <charset val="128"/>
    </font>
    <font>
      <sz val="9"/>
      <color theme="0"/>
      <name val="ＭＳ Ｐゴシック"/>
      <family val="2"/>
      <charset val="128"/>
    </font>
    <font>
      <u/>
      <sz val="10.5"/>
      <color theme="0"/>
      <name val="ＭＳ ゴシック"/>
      <family val="3"/>
      <charset val="128"/>
    </font>
    <font>
      <b/>
      <sz val="10"/>
      <color theme="0"/>
      <name val="ＭＳ ゴシック"/>
      <family val="3"/>
      <charset val="128"/>
    </font>
    <font>
      <b/>
      <sz val="10"/>
      <color theme="0"/>
      <name val="ＭＳ Ｐゴシック"/>
      <family val="3"/>
      <charset val="128"/>
    </font>
    <font>
      <sz val="11"/>
      <color theme="0"/>
      <name val="ＭＳ 明朝"/>
      <family val="1"/>
      <charset val="128"/>
    </font>
    <font>
      <b/>
      <sz val="11"/>
      <color theme="0"/>
      <name val="ＭＳ Ｐゴシック"/>
      <family val="3"/>
      <charset val="128"/>
    </font>
    <font>
      <u/>
      <sz val="11"/>
      <color theme="0"/>
      <name val="ＭＳ Ｐゴシック"/>
      <family val="3"/>
      <charset val="128"/>
    </font>
    <font>
      <sz val="10"/>
      <color theme="0"/>
      <name val="ＭＳ 明朝"/>
      <family val="1"/>
      <charset val="128"/>
    </font>
    <font>
      <sz val="10"/>
      <color theme="0"/>
      <name val="ＭＳ Ｐゴシック"/>
      <family val="3"/>
      <charset val="128"/>
    </font>
    <font>
      <u/>
      <sz val="10"/>
      <color theme="0"/>
      <name val="ＭＳ 明朝"/>
      <family val="1"/>
      <charset val="128"/>
    </font>
    <font>
      <b/>
      <u/>
      <sz val="11"/>
      <color theme="0"/>
      <name val="ＭＳ 明朝"/>
      <family val="1"/>
      <charset val="128"/>
    </font>
    <font>
      <b/>
      <sz val="18"/>
      <color indexed="8"/>
      <name val="ＭＳ Ｐゴシック"/>
      <family val="3"/>
      <charset val="128"/>
    </font>
    <font>
      <b/>
      <sz val="2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75">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7" fillId="3" borderId="0" xfId="0" applyFont="1" applyFill="1" applyAlignment="1">
      <alignment vertical="center" shrinkToFit="1"/>
    </xf>
    <xf numFmtId="0" fontId="0" fillId="0" borderId="0" xfId="0" applyAlignment="1">
      <alignment vertical="center" shrinkToFit="1"/>
    </xf>
    <xf numFmtId="178" fontId="7" fillId="3" borderId="0" xfId="0" applyNumberFormat="1" applyFont="1" applyFill="1" applyAlignment="1">
      <alignment vertical="center" shrinkToFit="1"/>
    </xf>
    <xf numFmtId="178" fontId="0" fillId="0" borderId="0" xfId="0" applyNumberFormat="1" applyAlignment="1">
      <alignment vertical="center" shrinkToFit="1"/>
    </xf>
    <xf numFmtId="0" fontId="0" fillId="0" borderId="0" xfId="0" applyProtection="1">
      <alignment vertical="center"/>
    </xf>
    <xf numFmtId="176" fontId="0" fillId="2" borderId="0" xfId="0" quotePrefix="1" applyNumberFormat="1" applyFill="1" applyProtection="1">
      <alignment vertical="center"/>
    </xf>
    <xf numFmtId="0" fontId="0" fillId="2" borderId="0" xfId="0" applyFill="1" applyProtection="1">
      <alignment vertical="center"/>
    </xf>
    <xf numFmtId="0" fontId="0" fillId="0" borderId="0" xfId="0" applyBorder="1" applyAlignment="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Fill="1" applyBorder="1" applyProtection="1">
      <alignment vertical="center"/>
    </xf>
    <xf numFmtId="0" fontId="0" fillId="0" borderId="0" xfId="0" applyFill="1" applyProtection="1">
      <alignment vertical="center"/>
    </xf>
    <xf numFmtId="0" fontId="0" fillId="0" borderId="8" xfId="0" applyFill="1" applyBorder="1" applyProtection="1">
      <alignment vertical="center"/>
    </xf>
    <xf numFmtId="0" fontId="0" fillId="0" borderId="0" xfId="0" applyFill="1" applyBorder="1" applyProtection="1">
      <alignment vertical="center"/>
    </xf>
    <xf numFmtId="0" fontId="5" fillId="0" borderId="0" xfId="0" applyFont="1" applyFill="1" applyBorder="1" applyAlignment="1" applyProtection="1">
      <alignment horizontal="center" vertical="center"/>
    </xf>
    <xf numFmtId="0" fontId="0" fillId="0" borderId="0" xfId="0" applyFill="1" applyAlignment="1" applyProtection="1">
      <alignment vertical="center"/>
    </xf>
    <xf numFmtId="0" fontId="0" fillId="0" borderId="9" xfId="0" applyFill="1"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9" fillId="0" borderId="0" xfId="0" applyFont="1" applyFill="1" applyProtection="1">
      <alignment vertical="center"/>
    </xf>
    <xf numFmtId="0" fontId="8" fillId="0" borderId="0" xfId="0" applyFont="1" applyFill="1" applyProtection="1">
      <alignment vertical="center"/>
    </xf>
    <xf numFmtId="0" fontId="8" fillId="0" borderId="0" xfId="0" applyFont="1" applyFill="1" applyBorder="1" applyProtection="1">
      <alignment vertical="center"/>
    </xf>
    <xf numFmtId="49" fontId="8" fillId="0" borderId="0" xfId="0" applyNumberFormat="1" applyFont="1" applyFill="1" applyBorder="1" applyProtection="1">
      <alignment vertical="center"/>
    </xf>
    <xf numFmtId="0" fontId="8" fillId="0" borderId="0" xfId="0" applyFont="1" applyFill="1" applyBorder="1" applyAlignment="1" applyProtection="1">
      <alignment horizontal="distributed" vertical="center"/>
    </xf>
    <xf numFmtId="178" fontId="10" fillId="0" borderId="0" xfId="0" applyNumberFormat="1" applyFont="1" applyFill="1" applyBorder="1" applyAlignment="1" applyProtection="1">
      <alignment horizontal="left" vertical="center" indent="1"/>
    </xf>
    <xf numFmtId="0" fontId="11" fillId="0" borderId="0" xfId="0" applyFont="1" applyFill="1" applyProtection="1">
      <alignment vertical="center"/>
    </xf>
    <xf numFmtId="178" fontId="10" fillId="0" borderId="0" xfId="0" applyNumberFormat="1" applyFont="1" applyFill="1" applyBorder="1" applyAlignment="1" applyProtection="1">
      <alignment horizontal="center" vertical="center"/>
    </xf>
    <xf numFmtId="0" fontId="11" fillId="0" borderId="0" xfId="0" applyFont="1" applyFill="1" applyBorder="1" applyProtection="1">
      <alignment vertical="center"/>
    </xf>
    <xf numFmtId="0" fontId="12" fillId="0" borderId="0" xfId="0" applyFont="1" applyFill="1" applyBorder="1" applyProtection="1">
      <alignment vertical="center"/>
    </xf>
    <xf numFmtId="0" fontId="0" fillId="0" borderId="0" xfId="0" applyAlignment="1" applyProtection="1">
      <alignment horizontal="right" vertical="center"/>
    </xf>
    <xf numFmtId="0" fontId="13" fillId="0" borderId="0" xfId="0" applyFont="1" applyFill="1" applyProtection="1">
      <alignment vertical="center"/>
    </xf>
    <xf numFmtId="179" fontId="8" fillId="0" borderId="0" xfId="0" applyNumberFormat="1" applyFont="1" applyFill="1" applyBorder="1" applyAlignment="1" applyProtection="1">
      <alignment horizontal="left" vertical="center" indent="1"/>
    </xf>
    <xf numFmtId="0" fontId="8" fillId="0" borderId="0" xfId="0" applyNumberFormat="1" applyFont="1" applyFill="1" applyBorder="1" applyAlignment="1" applyProtection="1">
      <alignment horizontal="left" vertical="center" indent="1"/>
    </xf>
    <xf numFmtId="0" fontId="14" fillId="0" borderId="0" xfId="0" applyFont="1" applyFill="1" applyProtection="1">
      <alignment vertical="center"/>
    </xf>
    <xf numFmtId="0" fontId="15" fillId="0" borderId="0" xfId="0" applyFont="1" applyFill="1" applyProtection="1">
      <alignment vertical="center"/>
    </xf>
    <xf numFmtId="0" fontId="0" fillId="0" borderId="0" xfId="0" applyAlignment="1" applyProtection="1">
      <alignment vertical="center" shrinkToFit="1"/>
    </xf>
    <xf numFmtId="0" fontId="8" fillId="0" borderId="0" xfId="0" applyFont="1" applyFill="1" applyBorder="1" applyAlignment="1" applyProtection="1">
      <alignment vertical="center"/>
    </xf>
    <xf numFmtId="49" fontId="8" fillId="0" borderId="0" xfId="0" applyNumberFormat="1" applyFont="1" applyFill="1" applyBorder="1" applyAlignment="1" applyProtection="1">
      <alignment vertical="top"/>
    </xf>
    <xf numFmtId="0" fontId="8" fillId="0" borderId="0" xfId="0" applyFont="1" applyFill="1" applyBorder="1" applyAlignment="1" applyProtection="1">
      <alignment horizontal="distributed" vertical="top"/>
    </xf>
    <xf numFmtId="0" fontId="10" fillId="0" borderId="0" xfId="0" applyFont="1" applyFill="1" applyBorder="1" applyProtection="1">
      <alignment vertical="center"/>
    </xf>
    <xf numFmtId="178" fontId="8" fillId="0" borderId="0" xfId="0" applyNumberFormat="1" applyFont="1" applyFill="1" applyBorder="1" applyAlignment="1" applyProtection="1">
      <alignment horizontal="left" vertical="center" indent="1"/>
    </xf>
    <xf numFmtId="49" fontId="8" fillId="0" borderId="0" xfId="0" applyNumberFormat="1" applyFont="1" applyFill="1" applyBorder="1" applyAlignment="1" applyProtection="1">
      <alignment horizontal="right" vertical="center"/>
    </xf>
    <xf numFmtId="0" fontId="16" fillId="0" borderId="0" xfId="0" applyFont="1" applyFill="1" applyBorder="1" applyProtection="1">
      <alignment vertical="center"/>
    </xf>
    <xf numFmtId="0" fontId="16" fillId="0" borderId="0" xfId="0" applyFont="1" applyFill="1" applyProtection="1">
      <alignment vertical="center"/>
    </xf>
    <xf numFmtId="0" fontId="10" fillId="0" borderId="0" xfId="0" applyFont="1" applyFill="1" applyProtection="1">
      <alignment vertical="center"/>
    </xf>
    <xf numFmtId="0" fontId="8" fillId="0" borderId="15" xfId="0" applyFont="1" applyFill="1" applyBorder="1" applyAlignment="1" applyProtection="1">
      <alignment vertical="center" wrapText="1"/>
    </xf>
    <xf numFmtId="0" fontId="0" fillId="0" borderId="8" xfId="0" applyBorder="1" applyProtection="1">
      <alignment vertical="center"/>
    </xf>
    <xf numFmtId="0" fontId="0" fillId="0" borderId="9" xfId="0" applyBorder="1" applyProtection="1">
      <alignment vertical="center"/>
    </xf>
    <xf numFmtId="0" fontId="0" fillId="0" borderId="10" xfId="0" applyBorder="1" applyProtection="1">
      <alignment vertical="center"/>
    </xf>
    <xf numFmtId="0" fontId="0" fillId="0" borderId="12" xfId="0" applyBorder="1" applyProtection="1">
      <alignment vertical="center"/>
    </xf>
    <xf numFmtId="0" fontId="16" fillId="0" borderId="0" xfId="0" applyFont="1" applyFill="1" applyAlignment="1" applyProtection="1">
      <alignment horizontal="center"/>
    </xf>
    <xf numFmtId="0" fontId="6" fillId="0" borderId="11" xfId="0" applyFont="1" applyBorder="1" applyAlignment="1" applyProtection="1">
      <alignment horizontal="center" vertical="center"/>
    </xf>
    <xf numFmtId="0" fontId="8" fillId="0" borderId="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19" fillId="0" borderId="17" xfId="0" applyFont="1" applyFill="1" applyBorder="1" applyAlignment="1" applyProtection="1">
      <alignment horizontal="left" vertical="center" wrapText="1"/>
    </xf>
    <xf numFmtId="0" fontId="19" fillId="0" borderId="18" xfId="0" applyFont="1" applyFill="1" applyBorder="1" applyAlignment="1" applyProtection="1">
      <alignment horizontal="left" vertical="center" wrapText="1"/>
    </xf>
    <xf numFmtId="0" fontId="19" fillId="0" borderId="19" xfId="0" applyFont="1" applyFill="1" applyBorder="1" applyAlignment="1" applyProtection="1">
      <alignment horizontal="left" vertical="center" wrapText="1"/>
    </xf>
    <xf numFmtId="180" fontId="8" fillId="0" borderId="0" xfId="0" applyNumberFormat="1" applyFont="1" applyFill="1" applyBorder="1" applyAlignment="1" applyProtection="1">
      <alignment horizontal="left" vertical="center"/>
    </xf>
    <xf numFmtId="0" fontId="3" fillId="0" borderId="0" xfId="0" applyFont="1" applyAlignment="1" applyProtection="1">
      <alignment horizontal="left" vertical="center" shrinkToFit="1"/>
    </xf>
    <xf numFmtId="0" fontId="23" fillId="0" borderId="2" xfId="0" applyFont="1" applyFill="1" applyBorder="1" applyAlignment="1" applyProtection="1">
      <alignment horizontal="center" vertical="center" shrinkToFit="1"/>
    </xf>
    <xf numFmtId="0" fontId="23" fillId="0" borderId="13" xfId="0" applyFont="1" applyFill="1" applyBorder="1" applyAlignment="1" applyProtection="1">
      <alignment horizontal="center" vertical="center" shrinkToFit="1"/>
    </xf>
    <xf numFmtId="0" fontId="23" fillId="0" borderId="3" xfId="0" applyFont="1" applyFill="1" applyBorder="1" applyAlignment="1" applyProtection="1">
      <alignment horizontal="center" vertical="center" shrinkToFit="1"/>
    </xf>
    <xf numFmtId="0" fontId="24" fillId="0" borderId="2" xfId="0" applyFont="1" applyFill="1" applyBorder="1" applyAlignment="1" applyProtection="1">
      <alignment horizontal="center" vertical="center"/>
    </xf>
    <xf numFmtId="0" fontId="24" fillId="0" borderId="3" xfId="0" applyFont="1" applyFill="1" applyBorder="1" applyAlignment="1" applyProtection="1">
      <alignment horizontal="center" vertical="center"/>
    </xf>
    <xf numFmtId="0" fontId="0" fillId="0" borderId="0" xfId="0" applyAlignment="1" applyProtection="1">
      <alignment horizontal="center" vertical="center" shrinkToFit="1"/>
    </xf>
    <xf numFmtId="0" fontId="19" fillId="0" borderId="14" xfId="0" applyFont="1" applyFill="1" applyBorder="1" applyAlignment="1" applyProtection="1">
      <alignment horizontal="left" vertical="center" wrapText="1"/>
    </xf>
    <xf numFmtId="0" fontId="19" fillId="0" borderId="15" xfId="0" applyFont="1" applyFill="1" applyBorder="1" applyAlignment="1" applyProtection="1">
      <alignment horizontal="left" vertical="center" wrapText="1"/>
    </xf>
    <xf numFmtId="0" fontId="19" fillId="0" borderId="16" xfId="0" applyFont="1" applyFill="1" applyBorder="1" applyAlignment="1" applyProtection="1">
      <alignment horizontal="left" vertical="center" wrapText="1"/>
    </xf>
  </cellXfs>
  <cellStyles count="1">
    <cellStyle name="標準" xfId="0" builtinId="0"/>
  </cellStyles>
  <dxfs count="5">
    <dxf>
      <font>
        <b/>
        <i val="0"/>
        <strike val="0"/>
        <color rgb="FF0070C0"/>
      </font>
    </dxf>
    <dxf>
      <font>
        <color theme="1"/>
      </font>
    </dxf>
    <dxf>
      <font>
        <color theme="1"/>
      </font>
    </dxf>
    <dxf>
      <font>
        <color theme="1"/>
      </font>
    </dxf>
    <dxf>
      <font>
        <color theme="1"/>
      </font>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296335</xdr:colOff>
      <xdr:row>12</xdr:row>
      <xdr:rowOff>21168</xdr:rowOff>
    </xdr:from>
    <xdr:to>
      <xdr:col>10</xdr:col>
      <xdr:colOff>105834</xdr:colOff>
      <xdr:row>16</xdr:row>
      <xdr:rowOff>105834</xdr:rowOff>
    </xdr:to>
    <xdr:pic>
      <xdr:nvPicPr>
        <xdr:cNvPr id="4" name="図 3">
          <a:extLst>
            <a:ext uri="{FF2B5EF4-FFF2-40B4-BE49-F238E27FC236}">
              <a16:creationId xmlns:a16="http://schemas.microsoft.com/office/drawing/2014/main" id="{282559F5-E6E2-862E-D32C-075C045C5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06168" y="2349501"/>
          <a:ext cx="804333" cy="8043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D749-FB99-44B6-A70A-F589A6130C8D}">
  <sheetPr codeName="Sheet2">
    <pageSetUpPr fitToPage="1"/>
  </sheetPr>
  <dimension ref="B1:S47"/>
  <sheetViews>
    <sheetView tabSelected="1" zoomScale="90" zoomScaleNormal="90" zoomScaleSheetLayoutView="90" workbookViewId="0">
      <selection activeCell="D1" sqref="D1"/>
    </sheetView>
  </sheetViews>
  <sheetFormatPr defaultRowHeight="13.5"/>
  <cols>
    <col min="1" max="1" width="3" style="7" customWidth="1"/>
    <col min="2" max="3" width="3.375" style="7" customWidth="1"/>
    <col min="4" max="10" width="13" style="7" customWidth="1"/>
    <col min="11" max="12" width="3.375" style="7" customWidth="1"/>
    <col min="13" max="16" width="9" style="7"/>
    <col min="17" max="17" width="25.75" style="7" customWidth="1"/>
    <col min="18" max="18" width="9" style="7" hidden="1" customWidth="1"/>
    <col min="19" max="19" width="0" style="7" hidden="1" customWidth="1"/>
    <col min="20" max="16384" width="9" style="7"/>
  </cols>
  <sheetData>
    <row r="1" spans="2:19" ht="15" customHeight="1" thickTop="1" thickBot="1">
      <c r="D1" s="1"/>
      <c r="E1" s="7" t="s">
        <v>2</v>
      </c>
      <c r="M1" s="65" t="str">
        <f>IF(OR(D1="",D2=""),"コードと整理番号を入力してください。",IF(S1="ok","","コード又は整理番号が誤っています。再度確認してください。"))</f>
        <v>コードと整理番号を入力してください。</v>
      </c>
      <c r="N1" s="65"/>
      <c r="O1" s="65"/>
      <c r="P1" s="65"/>
      <c r="Q1" s="65"/>
      <c r="S1" s="8" t="str">
        <f>IF(COUNTIFS(挿入!A2:A101,D1,挿入!B2:B101,D2)&gt;0,"ok","")</f>
        <v/>
      </c>
    </row>
    <row r="2" spans="2:19" ht="15" customHeight="1" thickTop="1" thickBot="1">
      <c r="D2" s="2"/>
      <c r="E2" s="7" t="s">
        <v>3</v>
      </c>
      <c r="M2" s="65"/>
      <c r="N2" s="65"/>
      <c r="O2" s="65"/>
      <c r="P2" s="65"/>
      <c r="Q2" s="65"/>
      <c r="R2" s="7" t="s">
        <v>4</v>
      </c>
      <c r="S2" s="9" t="str">
        <f>IF(S1="ok",D1,"")</f>
        <v/>
      </c>
    </row>
    <row r="3" spans="2:19" ht="14.25" thickTop="1"/>
    <row r="4" spans="2:19" ht="14.25" thickBot="1">
      <c r="B4" s="10"/>
      <c r="C4" s="10"/>
    </row>
    <row r="5" spans="2:19" ht="24.75" customHeight="1">
      <c r="B5" s="11"/>
      <c r="C5" s="12"/>
      <c r="D5" s="12"/>
      <c r="E5" s="12"/>
      <c r="F5" s="12"/>
      <c r="G5" s="13" t="s">
        <v>5</v>
      </c>
      <c r="H5" s="12"/>
      <c r="I5" s="12"/>
      <c r="J5" s="12"/>
      <c r="K5" s="12"/>
      <c r="L5" s="14"/>
      <c r="M5" s="15"/>
    </row>
    <row r="6" spans="2:19" ht="22.5" customHeight="1">
      <c r="B6" s="16"/>
      <c r="C6" s="17"/>
      <c r="D6" s="17"/>
      <c r="E6" s="17"/>
      <c r="F6" s="15"/>
      <c r="G6" s="18" t="s">
        <v>6</v>
      </c>
      <c r="H6" s="17"/>
      <c r="I6" s="19" t="s">
        <v>39</v>
      </c>
      <c r="J6" s="19"/>
      <c r="K6" s="17"/>
      <c r="L6" s="20"/>
      <c r="M6" s="15"/>
    </row>
    <row r="7" spans="2:19" ht="4.5" customHeight="1">
      <c r="B7" s="16"/>
      <c r="C7" s="17"/>
      <c r="D7" s="17"/>
      <c r="E7" s="17"/>
      <c r="F7" s="21"/>
      <c r="G7" s="17"/>
      <c r="H7" s="17"/>
      <c r="I7" s="17"/>
      <c r="J7" s="17"/>
      <c r="K7" s="17"/>
      <c r="L7" s="20"/>
      <c r="M7" s="15"/>
    </row>
    <row r="8" spans="2:19" ht="27.75" customHeight="1">
      <c r="B8" s="16"/>
      <c r="C8" s="17"/>
      <c r="D8" s="22" t="s">
        <v>1</v>
      </c>
      <c r="E8" s="66" t="str">
        <f>IFERROR(VLOOKUP(I8,挿入!C:D,2,FALSE),"")</f>
        <v/>
      </c>
      <c r="F8" s="67"/>
      <c r="G8" s="68"/>
      <c r="H8" s="22" t="s">
        <v>0</v>
      </c>
      <c r="I8" s="69" t="str">
        <f>IFERROR(VLOOKUP(S2,挿入!A:C,3,FALSE),"")</f>
        <v/>
      </c>
      <c r="J8" s="70"/>
      <c r="K8" s="17"/>
      <c r="L8" s="20"/>
      <c r="M8" s="15"/>
    </row>
    <row r="9" spans="2:19" ht="3" customHeight="1">
      <c r="B9" s="16"/>
      <c r="C9" s="17"/>
      <c r="D9" s="17"/>
      <c r="E9" s="17"/>
      <c r="F9" s="17"/>
      <c r="G9" s="17"/>
      <c r="H9" s="17"/>
      <c r="I9" s="17"/>
      <c r="J9" s="17"/>
      <c r="K9" s="17"/>
      <c r="L9" s="20"/>
      <c r="M9" s="15"/>
    </row>
    <row r="10" spans="2:19" ht="14.25" customHeight="1">
      <c r="B10" s="16"/>
      <c r="C10" s="23" t="s">
        <v>35</v>
      </c>
      <c r="D10" s="24"/>
      <c r="E10" s="24"/>
      <c r="F10" s="24"/>
      <c r="G10" s="24"/>
      <c r="H10" s="24"/>
      <c r="I10" s="24"/>
      <c r="J10" s="24"/>
      <c r="K10" s="25"/>
      <c r="L10" s="20"/>
      <c r="M10" s="15"/>
    </row>
    <row r="11" spans="2:19" ht="14.25" customHeight="1">
      <c r="B11" s="16"/>
      <c r="C11" s="26" t="s">
        <v>7</v>
      </c>
      <c r="D11" s="27" t="s">
        <v>26</v>
      </c>
      <c r="E11" s="25" t="s">
        <v>21</v>
      </c>
      <c r="F11" s="25"/>
      <c r="G11" s="25" t="s">
        <v>60</v>
      </c>
      <c r="H11" s="25"/>
      <c r="I11" s="25"/>
      <c r="J11" s="25"/>
      <c r="K11" s="25"/>
      <c r="L11" s="20"/>
      <c r="M11" s="15"/>
    </row>
    <row r="12" spans="2:19" ht="14.25" customHeight="1">
      <c r="B12" s="16"/>
      <c r="C12" s="26" t="s">
        <v>8</v>
      </c>
      <c r="D12" s="27" t="s">
        <v>23</v>
      </c>
      <c r="E12" s="28" t="str">
        <f>IFERROR(VLOOKUP(I8,挿入!C:F,4,FALSE),"")</f>
        <v/>
      </c>
      <c r="F12" s="29" t="s">
        <v>29</v>
      </c>
      <c r="G12" s="30" t="str">
        <f>IFERROR(VLOOKUP(I8,挿入!C:G,5,FALSE),"")</f>
        <v/>
      </c>
      <c r="H12" s="31" t="s">
        <v>30</v>
      </c>
      <c r="I12" s="25"/>
      <c r="J12" s="25"/>
      <c r="K12" s="25"/>
      <c r="L12" s="20"/>
      <c r="M12" s="15"/>
    </row>
    <row r="13" spans="2:19" ht="14.25" customHeight="1">
      <c r="B13" s="16"/>
      <c r="C13" s="26"/>
      <c r="D13" s="27"/>
      <c r="E13" s="32" t="s">
        <v>62</v>
      </c>
      <c r="F13" s="32"/>
      <c r="G13" s="24"/>
      <c r="H13" s="25"/>
      <c r="I13" s="25"/>
      <c r="J13" s="25"/>
      <c r="K13" s="25"/>
      <c r="L13" s="20"/>
      <c r="M13" s="15"/>
      <c r="N13" s="33"/>
      <c r="P13" s="71"/>
      <c r="Q13" s="71"/>
    </row>
    <row r="14" spans="2:19" ht="14.25" customHeight="1">
      <c r="B14" s="16"/>
      <c r="C14" s="26" t="s">
        <v>9</v>
      </c>
      <c r="D14" s="27" t="s">
        <v>24</v>
      </c>
      <c r="E14" s="34" t="s">
        <v>41</v>
      </c>
      <c r="F14" s="24"/>
      <c r="G14" s="24"/>
      <c r="H14" s="35" t="str">
        <f>IFERROR(VLOOKUP(I8,挿入!C:H,6,FALSE),"")</f>
        <v/>
      </c>
      <c r="I14" s="36" t="str">
        <f>IFERROR(VLOOKUP(I8,挿入!C:I,7,FALSE)&amp;"教室","")</f>
        <v/>
      </c>
      <c r="J14" s="25"/>
      <c r="K14" s="25"/>
      <c r="L14" s="20"/>
      <c r="M14" s="15"/>
    </row>
    <row r="15" spans="2:19" ht="14.25" customHeight="1">
      <c r="B15" s="16"/>
      <c r="C15" s="26"/>
      <c r="D15" s="27"/>
      <c r="E15" s="37" t="s">
        <v>43</v>
      </c>
      <c r="F15" s="25"/>
      <c r="G15" s="24"/>
      <c r="H15" s="24"/>
      <c r="I15" s="35"/>
      <c r="J15" s="25"/>
      <c r="K15" s="25"/>
      <c r="L15" s="20"/>
      <c r="M15" s="15"/>
    </row>
    <row r="16" spans="2:19" ht="14.25" customHeight="1">
      <c r="B16" s="16"/>
      <c r="C16" s="26"/>
      <c r="D16" s="27"/>
      <c r="E16" s="38" t="s">
        <v>64</v>
      </c>
      <c r="F16" s="25"/>
      <c r="G16" s="24"/>
      <c r="H16" s="24"/>
      <c r="I16" s="35"/>
      <c r="J16" s="25"/>
      <c r="K16" s="25"/>
      <c r="L16" s="20"/>
      <c r="M16" s="15"/>
      <c r="P16" s="39"/>
    </row>
    <row r="17" spans="2:17" ht="14.25" customHeight="1">
      <c r="B17" s="16"/>
      <c r="C17" s="26" t="s">
        <v>10</v>
      </c>
      <c r="D17" s="27" t="s">
        <v>25</v>
      </c>
      <c r="E17" s="25" t="str">
        <f>IFERROR(VLOOKUP(I8,挿入!C:J,8,FALSE),"")</f>
        <v/>
      </c>
      <c r="F17" s="25"/>
      <c r="G17" s="25"/>
      <c r="H17" s="25"/>
      <c r="I17" s="25"/>
      <c r="J17" s="25"/>
      <c r="K17" s="40"/>
      <c r="L17" s="20"/>
      <c r="M17" s="15"/>
      <c r="P17" s="39"/>
      <c r="Q17" s="39"/>
    </row>
    <row r="18" spans="2:17" ht="14.25" customHeight="1">
      <c r="B18" s="16"/>
      <c r="C18" s="41" t="s">
        <v>11</v>
      </c>
      <c r="D18" s="42" t="s">
        <v>27</v>
      </c>
      <c r="E18" s="40" t="s">
        <v>38</v>
      </c>
      <c r="F18" s="40"/>
      <c r="G18" s="40"/>
      <c r="H18" s="40"/>
      <c r="I18" s="40"/>
      <c r="J18" s="40"/>
      <c r="K18" s="25"/>
      <c r="L18" s="20"/>
      <c r="M18" s="15"/>
      <c r="Q18" s="39"/>
    </row>
    <row r="19" spans="2:17" ht="14.25" customHeight="1">
      <c r="B19" s="16"/>
      <c r="C19" s="41" t="s">
        <v>12</v>
      </c>
      <c r="D19" s="25" t="s">
        <v>19</v>
      </c>
      <c r="E19" s="43"/>
      <c r="F19" s="25"/>
      <c r="G19" s="25"/>
      <c r="H19" s="25"/>
      <c r="I19" s="25"/>
      <c r="J19" s="25"/>
      <c r="K19" s="25"/>
      <c r="L19" s="20"/>
      <c r="M19" s="15"/>
    </row>
    <row r="20" spans="2:17" ht="15.75" customHeight="1">
      <c r="B20" s="16"/>
      <c r="C20" s="25"/>
      <c r="D20" s="56" t="s">
        <v>20</v>
      </c>
      <c r="E20" s="57"/>
      <c r="F20" s="57"/>
      <c r="G20" s="57"/>
      <c r="H20" s="58"/>
      <c r="I20" s="56" t="s">
        <v>42</v>
      </c>
      <c r="J20" s="58"/>
      <c r="K20" s="25"/>
      <c r="L20" s="20"/>
      <c r="M20" s="15"/>
    </row>
    <row r="21" spans="2:17" ht="113.25" customHeight="1">
      <c r="B21" s="16"/>
      <c r="C21" s="25"/>
      <c r="D21" s="56" t="str">
        <f>IFERROR(VLOOKUP(I8,挿入!C:S,17,FALSE),"")</f>
        <v/>
      </c>
      <c r="E21" s="57"/>
      <c r="F21" s="57"/>
      <c r="G21" s="57"/>
      <c r="H21" s="58"/>
      <c r="I21" s="59" t="str">
        <f>IFERROR(VLOOKUP(I8,挿入!C:T,18,FALSE),"")</f>
        <v/>
      </c>
      <c r="J21" s="60"/>
      <c r="K21" s="25"/>
      <c r="L21" s="20"/>
      <c r="M21" s="15"/>
      <c r="Q21" s="39"/>
    </row>
    <row r="22" spans="2:17" ht="6" customHeight="1">
      <c r="B22" s="16"/>
      <c r="C22" s="25"/>
      <c r="D22" s="25"/>
      <c r="E22" s="43"/>
      <c r="F22" s="25"/>
      <c r="G22" s="25"/>
      <c r="H22" s="25"/>
      <c r="I22" s="25"/>
      <c r="J22" s="25"/>
      <c r="K22" s="25"/>
      <c r="L22" s="20"/>
      <c r="M22" s="15"/>
      <c r="Q22" s="39"/>
    </row>
    <row r="23" spans="2:17" ht="14.25" customHeight="1">
      <c r="B23" s="16"/>
      <c r="C23" s="23" t="s">
        <v>36</v>
      </c>
      <c r="D23" s="23"/>
      <c r="E23" s="24"/>
      <c r="F23" s="24"/>
      <c r="G23" s="24"/>
      <c r="H23" s="24"/>
      <c r="I23" s="25"/>
      <c r="J23" s="25"/>
      <c r="K23" s="25"/>
      <c r="L23" s="20"/>
      <c r="M23" s="15"/>
    </row>
    <row r="24" spans="2:17" ht="14.25" customHeight="1">
      <c r="B24" s="16"/>
      <c r="C24" s="26" t="s">
        <v>7</v>
      </c>
      <c r="D24" s="27" t="s">
        <v>26</v>
      </c>
      <c r="E24" s="64" t="str">
        <f>IFERROR(VLOOKUP(I8,挿入!C:L,10,FALSE),"")</f>
        <v/>
      </c>
      <c r="F24" s="64"/>
      <c r="G24" s="25" t="s">
        <v>44</v>
      </c>
      <c r="H24" s="25"/>
      <c r="I24" s="25"/>
      <c r="J24" s="25"/>
      <c r="K24" s="25"/>
      <c r="L24" s="20"/>
      <c r="M24" s="15"/>
    </row>
    <row r="25" spans="2:17" ht="14.25" customHeight="1">
      <c r="B25" s="16"/>
      <c r="C25" s="26" t="s">
        <v>8</v>
      </c>
      <c r="D25" s="27" t="s">
        <v>23</v>
      </c>
      <c r="E25" s="44" t="str">
        <f>IFERROR(VLOOKUP(I8,挿入!C:M,11,FALSE),"")</f>
        <v/>
      </c>
      <c r="F25" s="29" t="s">
        <v>29</v>
      </c>
      <c r="G25" s="30" t="str">
        <f>IFERROR(VLOOKUP(I8,挿入!C:N,12,FALSE),"")</f>
        <v/>
      </c>
      <c r="H25" s="31" t="s">
        <v>30</v>
      </c>
      <c r="I25" s="25"/>
      <c r="J25" s="25"/>
      <c r="K25" s="25"/>
      <c r="L25" s="20"/>
      <c r="M25" s="15"/>
    </row>
    <row r="26" spans="2:17" ht="14.25" customHeight="1">
      <c r="B26" s="16"/>
      <c r="C26" s="26"/>
      <c r="D26" s="27"/>
      <c r="E26" s="32" t="s">
        <v>63</v>
      </c>
      <c r="F26" s="32"/>
      <c r="G26" s="24"/>
      <c r="H26" s="25"/>
      <c r="I26" s="25"/>
      <c r="J26" s="25"/>
      <c r="K26" s="25"/>
      <c r="L26" s="20"/>
      <c r="M26" s="15"/>
      <c r="Q26" s="39"/>
    </row>
    <row r="27" spans="2:17" ht="14.25" customHeight="1">
      <c r="B27" s="16"/>
      <c r="C27" s="26" t="s">
        <v>9</v>
      </c>
      <c r="D27" s="27" t="s">
        <v>24</v>
      </c>
      <c r="E27" s="34" t="s">
        <v>41</v>
      </c>
      <c r="F27" s="24"/>
      <c r="G27" s="24"/>
      <c r="H27" s="35" t="str">
        <f>IFERROR(VLOOKUP(I8,挿入!C:O,13,FALSE),"")</f>
        <v/>
      </c>
      <c r="I27" s="36" t="str">
        <f>IFERROR(VLOOKUP(I8,挿入!C:P,14,FALSE)&amp;"教室","")</f>
        <v/>
      </c>
      <c r="J27" s="25"/>
      <c r="K27" s="25"/>
      <c r="L27" s="20"/>
      <c r="M27" s="15"/>
      <c r="Q27" s="39"/>
    </row>
    <row r="28" spans="2:17" ht="14.25" customHeight="1">
      <c r="B28" s="16"/>
      <c r="C28" s="26" t="s">
        <v>10</v>
      </c>
      <c r="D28" s="27" t="s">
        <v>25</v>
      </c>
      <c r="E28" s="25" t="s">
        <v>37</v>
      </c>
      <c r="F28" s="25"/>
      <c r="G28" s="25"/>
      <c r="H28" s="25"/>
      <c r="I28" s="25"/>
      <c r="J28" s="25"/>
      <c r="K28" s="25"/>
      <c r="L28" s="20"/>
      <c r="M28" s="15"/>
    </row>
    <row r="29" spans="2:17" ht="14.25" customHeight="1">
      <c r="B29" s="16"/>
      <c r="C29" s="26" t="s">
        <v>11</v>
      </c>
      <c r="D29" s="42" t="s">
        <v>27</v>
      </c>
      <c r="E29" s="43" t="str">
        <f>IFERROR(VLOOKUP(I8,挿入!C:R,16,FALSE),"")</f>
        <v/>
      </c>
      <c r="F29" s="25"/>
      <c r="G29" s="25"/>
      <c r="H29" s="25"/>
      <c r="I29" s="25"/>
      <c r="J29" s="24"/>
      <c r="K29" s="25"/>
      <c r="L29" s="20"/>
      <c r="M29" s="15"/>
    </row>
    <row r="30" spans="2:17" ht="14.25" customHeight="1">
      <c r="B30" s="16"/>
      <c r="C30" s="26" t="s">
        <v>12</v>
      </c>
      <c r="D30" s="25" t="s">
        <v>18</v>
      </c>
      <c r="E30" s="24"/>
      <c r="F30" s="24"/>
      <c r="G30" s="25"/>
      <c r="H30" s="25"/>
      <c r="I30" s="25"/>
      <c r="J30" s="25"/>
      <c r="K30" s="25"/>
      <c r="L30" s="20"/>
      <c r="M30" s="15"/>
    </row>
    <row r="31" spans="2:17" ht="14.25" customHeight="1">
      <c r="B31" s="16"/>
      <c r="C31" s="45" t="s">
        <v>13</v>
      </c>
      <c r="D31" s="46" t="s">
        <v>58</v>
      </c>
      <c r="E31" s="24"/>
      <c r="F31" s="24"/>
      <c r="G31" s="25"/>
      <c r="H31" s="25"/>
      <c r="I31" s="25"/>
      <c r="J31" s="25"/>
      <c r="K31" s="25"/>
      <c r="L31" s="20"/>
      <c r="M31" s="15"/>
    </row>
    <row r="32" spans="2:17" ht="14.25" customHeight="1">
      <c r="B32" s="16"/>
      <c r="C32" s="45"/>
      <c r="D32" s="46" t="s">
        <v>59</v>
      </c>
      <c r="E32" s="24"/>
      <c r="F32" s="24"/>
      <c r="G32" s="25"/>
      <c r="H32" s="25"/>
      <c r="I32" s="25"/>
      <c r="J32" s="25"/>
      <c r="K32" s="25"/>
      <c r="L32" s="20"/>
      <c r="M32" s="15"/>
    </row>
    <row r="33" spans="2:13" ht="14.25" customHeight="1">
      <c r="B33" s="16"/>
      <c r="C33" s="45" t="s">
        <v>13</v>
      </c>
      <c r="D33" s="46" t="s">
        <v>16</v>
      </c>
      <c r="E33" s="24"/>
      <c r="F33" s="24"/>
      <c r="G33" s="25"/>
      <c r="H33" s="25"/>
      <c r="I33" s="25"/>
      <c r="J33" s="25"/>
      <c r="K33" s="25"/>
      <c r="L33" s="20"/>
      <c r="M33" s="15"/>
    </row>
    <row r="34" spans="2:13" ht="14.25" customHeight="1">
      <c r="B34" s="16"/>
      <c r="C34" s="24"/>
      <c r="D34" s="46" t="s">
        <v>14</v>
      </c>
      <c r="E34" s="24"/>
      <c r="F34" s="24"/>
      <c r="G34" s="25"/>
      <c r="H34" s="25"/>
      <c r="I34" s="25"/>
      <c r="J34" s="25"/>
      <c r="K34" s="25"/>
      <c r="L34" s="20"/>
      <c r="M34" s="15"/>
    </row>
    <row r="35" spans="2:13" ht="14.25" customHeight="1">
      <c r="B35" s="16"/>
      <c r="C35" s="24"/>
      <c r="D35" s="46" t="s">
        <v>15</v>
      </c>
      <c r="E35" s="24"/>
      <c r="F35" s="24"/>
      <c r="G35" s="25"/>
      <c r="H35" s="25"/>
      <c r="I35" s="25"/>
      <c r="J35" s="25"/>
      <c r="K35" s="25"/>
      <c r="L35" s="20"/>
      <c r="M35" s="15"/>
    </row>
    <row r="36" spans="2:13" ht="14.25" customHeight="1">
      <c r="B36" s="16"/>
      <c r="C36" s="24"/>
      <c r="D36" s="47" t="s">
        <v>65</v>
      </c>
      <c r="E36" s="25"/>
      <c r="F36" s="25"/>
      <c r="G36" s="25"/>
      <c r="H36" s="25"/>
      <c r="I36" s="25"/>
      <c r="J36" s="25"/>
      <c r="K36" s="25"/>
      <c r="L36" s="20"/>
      <c r="M36" s="15"/>
    </row>
    <row r="37" spans="2:13" ht="14.25" customHeight="1">
      <c r="B37" s="16"/>
      <c r="C37" s="45" t="s">
        <v>13</v>
      </c>
      <c r="D37" s="46" t="s">
        <v>28</v>
      </c>
      <c r="E37" s="25"/>
      <c r="F37" s="25"/>
      <c r="G37" s="25"/>
      <c r="H37" s="25"/>
      <c r="I37" s="25"/>
      <c r="J37" s="25"/>
      <c r="K37" s="25"/>
      <c r="L37" s="20"/>
      <c r="M37" s="15"/>
    </row>
    <row r="38" spans="2:13" ht="14.25" customHeight="1">
      <c r="B38" s="16"/>
      <c r="C38" s="45" t="s">
        <v>13</v>
      </c>
      <c r="D38" s="46" t="s">
        <v>66</v>
      </c>
      <c r="E38" s="25"/>
      <c r="F38" s="25"/>
      <c r="G38" s="25"/>
      <c r="H38" s="25"/>
      <c r="I38" s="25"/>
      <c r="J38" s="25"/>
      <c r="K38" s="25"/>
      <c r="L38" s="20"/>
      <c r="M38" s="15"/>
    </row>
    <row r="39" spans="2:13" ht="14.25" customHeight="1">
      <c r="B39" s="16"/>
      <c r="C39" s="45"/>
      <c r="D39" s="46" t="s">
        <v>22</v>
      </c>
      <c r="E39" s="25"/>
      <c r="F39" s="25"/>
      <c r="G39" s="25"/>
      <c r="H39" s="25"/>
      <c r="I39" s="25"/>
      <c r="J39" s="25"/>
      <c r="K39" s="25"/>
      <c r="L39" s="20"/>
      <c r="M39" s="15"/>
    </row>
    <row r="40" spans="2:13" ht="14.25" customHeight="1">
      <c r="B40" s="16"/>
      <c r="C40" s="45" t="s">
        <v>13</v>
      </c>
      <c r="D40" s="46" t="s">
        <v>40</v>
      </c>
      <c r="E40" s="25"/>
      <c r="F40" s="25"/>
      <c r="G40" s="25"/>
      <c r="H40" s="25"/>
      <c r="I40" s="25"/>
      <c r="J40" s="25"/>
      <c r="K40" s="25"/>
      <c r="L40" s="20"/>
      <c r="M40" s="15"/>
    </row>
    <row r="41" spans="2:13" ht="14.25" customHeight="1">
      <c r="B41" s="16"/>
      <c r="C41" s="45" t="s">
        <v>13</v>
      </c>
      <c r="D41" s="48" t="s">
        <v>57</v>
      </c>
      <c r="E41" s="25"/>
      <c r="F41" s="25"/>
      <c r="G41" s="25"/>
      <c r="H41" s="25"/>
      <c r="I41" s="25"/>
      <c r="J41" s="25"/>
      <c r="K41" s="25"/>
      <c r="L41" s="20"/>
      <c r="M41" s="15"/>
    </row>
    <row r="42" spans="2:13" ht="4.5" customHeight="1" thickBot="1">
      <c r="B42" s="16"/>
      <c r="C42" s="25"/>
      <c r="D42" s="25"/>
      <c r="E42" s="25"/>
      <c r="F42" s="25"/>
      <c r="G42" s="25"/>
      <c r="H42" s="25"/>
      <c r="I42" s="25"/>
      <c r="J42" s="25"/>
      <c r="K42" s="25"/>
      <c r="L42" s="20"/>
      <c r="M42" s="15"/>
    </row>
    <row r="43" spans="2:13" ht="147.75" customHeight="1" thickTop="1" thickBot="1">
      <c r="B43" s="16"/>
      <c r="C43" s="72" t="s">
        <v>173</v>
      </c>
      <c r="D43" s="73"/>
      <c r="E43" s="73"/>
      <c r="F43" s="73"/>
      <c r="G43" s="73"/>
      <c r="H43" s="73"/>
      <c r="I43" s="73"/>
      <c r="J43" s="73"/>
      <c r="K43" s="74"/>
      <c r="L43" s="20"/>
      <c r="M43" s="15"/>
    </row>
    <row r="44" spans="2:13" ht="6.75" customHeight="1" thickTop="1" thickBot="1">
      <c r="B44" s="16"/>
      <c r="C44" s="49"/>
      <c r="D44" s="49"/>
      <c r="E44" s="49"/>
      <c r="F44" s="49"/>
      <c r="G44" s="49"/>
      <c r="H44" s="49"/>
      <c r="I44" s="49"/>
      <c r="J44" s="49"/>
      <c r="K44" s="49"/>
      <c r="L44" s="20"/>
      <c r="M44" s="15"/>
    </row>
    <row r="45" spans="2:13" ht="54.75" customHeight="1" thickBot="1">
      <c r="B45" s="50"/>
      <c r="C45" s="61" t="s">
        <v>67</v>
      </c>
      <c r="D45" s="62"/>
      <c r="E45" s="62"/>
      <c r="F45" s="62"/>
      <c r="G45" s="62"/>
      <c r="H45" s="62"/>
      <c r="I45" s="62"/>
      <c r="J45" s="62"/>
      <c r="K45" s="63"/>
      <c r="L45" s="51"/>
    </row>
    <row r="46" spans="2:13" ht="19.5" customHeight="1">
      <c r="B46" s="50"/>
      <c r="C46" s="54" t="s">
        <v>68</v>
      </c>
      <c r="D46" s="54"/>
      <c r="E46" s="54"/>
      <c r="F46" s="54"/>
      <c r="G46" s="54"/>
      <c r="H46" s="54"/>
      <c r="I46" s="54"/>
      <c r="J46" s="54"/>
      <c r="K46" s="54"/>
      <c r="L46" s="51"/>
    </row>
    <row r="47" spans="2:13" ht="19.5" customHeight="1" thickBot="1">
      <c r="B47" s="52"/>
      <c r="C47" s="55" t="s">
        <v>17</v>
      </c>
      <c r="D47" s="55"/>
      <c r="E47" s="55"/>
      <c r="F47" s="55"/>
      <c r="G47" s="55"/>
      <c r="H47" s="55"/>
      <c r="I47" s="55"/>
      <c r="J47" s="55"/>
      <c r="K47" s="55"/>
      <c r="L47" s="53"/>
    </row>
  </sheetData>
  <sheetProtection algorithmName="SHA-512" hashValue="WNdwFGc7r5Dys4vXUPBrN+X3ShmIfeK+FFmxJVteIOw3eQDUHJ9NZotxVgQycXMYeJA7PxLnkdtCMMcKGt03vQ==" saltValue="xf0FQsOcYsnzEBPJVlXxlw==" spinCount="100000" sheet="1" objects="1" scenarios="1" selectLockedCells="1"/>
  <mergeCells count="13">
    <mergeCell ref="M1:Q2"/>
    <mergeCell ref="E8:G8"/>
    <mergeCell ref="I8:J8"/>
    <mergeCell ref="P13:Q13"/>
    <mergeCell ref="C43:K43"/>
    <mergeCell ref="C46:K46"/>
    <mergeCell ref="C47:K47"/>
    <mergeCell ref="D20:H20"/>
    <mergeCell ref="I20:J20"/>
    <mergeCell ref="D21:H21"/>
    <mergeCell ref="I21:J21"/>
    <mergeCell ref="C45:K45"/>
    <mergeCell ref="E24:F24"/>
  </mergeCells>
  <phoneticPr fontId="1"/>
  <conditionalFormatting sqref="C24:E24">
    <cfRule type="expression" dxfId="4" priority="2">
      <formula>$I$8&lt;&gt;""</formula>
    </cfRule>
  </conditionalFormatting>
  <conditionalFormatting sqref="C10:K23">
    <cfRule type="expression" dxfId="3" priority="4">
      <formula>$I$8&lt;&gt;""</formula>
    </cfRule>
  </conditionalFormatting>
  <conditionalFormatting sqref="C25:K46">
    <cfRule type="expression" dxfId="2" priority="1">
      <formula>$I$8&lt;&gt;""</formula>
    </cfRule>
  </conditionalFormatting>
  <conditionalFormatting sqref="G24:K24">
    <cfRule type="expression" dxfId="1" priority="5">
      <formula>$I$8&lt;&gt;""</formula>
    </cfRule>
  </conditionalFormatting>
  <conditionalFormatting sqref="M1">
    <cfRule type="containsText" dxfId="0" priority="6" operator="containsText" text="入力してください。">
      <formula>NOT(ISERROR(SEARCH("入力してください。",M1)))</formula>
    </cfRule>
  </conditionalFormatting>
  <pageMargins left="0.23622047244094491" right="0.23622047244094491" top="0.35433070866141736" bottom="0.35433070866141736" header="0.11811023622047245" footer="0.11811023622047245"/>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5">
    <tabColor theme="5" tint="0.59999389629810485"/>
  </sheetPr>
  <dimension ref="A1:T86"/>
  <sheetViews>
    <sheetView workbookViewId="0">
      <pane ySplit="1" topLeftCell="A2" activePane="bottomLeft" state="frozen"/>
      <selection pane="bottomLeft" activeCell="I18" sqref="I18"/>
    </sheetView>
  </sheetViews>
  <sheetFormatPr defaultRowHeight="13.5"/>
  <cols>
    <col min="1" max="5" width="9" style="4"/>
    <col min="6" max="7" width="9" style="6"/>
    <col min="8" max="12" width="9" style="4"/>
    <col min="13" max="14" width="9" style="6"/>
    <col min="15" max="16384" width="9" style="4"/>
  </cols>
  <sheetData>
    <row r="1" spans="1:20">
      <c r="A1" s="3" t="s">
        <v>31</v>
      </c>
      <c r="B1" s="3" t="s">
        <v>32</v>
      </c>
      <c r="C1" s="3" t="s">
        <v>0</v>
      </c>
      <c r="D1" s="3" t="s">
        <v>1</v>
      </c>
      <c r="E1" s="3" t="s">
        <v>48</v>
      </c>
      <c r="F1" s="5" t="s">
        <v>33</v>
      </c>
      <c r="G1" s="5" t="s">
        <v>34</v>
      </c>
      <c r="H1" s="3" t="s">
        <v>47</v>
      </c>
      <c r="I1" s="3" t="s">
        <v>46</v>
      </c>
      <c r="J1" s="3" t="s">
        <v>49</v>
      </c>
      <c r="K1" s="3" t="s">
        <v>45</v>
      </c>
      <c r="L1" s="3" t="s">
        <v>61</v>
      </c>
      <c r="M1" s="5" t="s">
        <v>56</v>
      </c>
      <c r="N1" s="5" t="s">
        <v>52</v>
      </c>
      <c r="O1" s="3" t="s">
        <v>53</v>
      </c>
      <c r="P1" s="3" t="s">
        <v>54</v>
      </c>
      <c r="Q1" s="3" t="s">
        <v>49</v>
      </c>
      <c r="R1" s="3" t="s">
        <v>55</v>
      </c>
      <c r="S1" s="3" t="s">
        <v>50</v>
      </c>
      <c r="T1" s="3" t="s">
        <v>51</v>
      </c>
    </row>
    <row r="2" spans="1:20">
      <c r="A2" s="4">
        <v>11027</v>
      </c>
      <c r="B2" s="4" t="s">
        <v>73</v>
      </c>
      <c r="C2" s="4">
        <v>1605</v>
      </c>
      <c r="D2" s="4" t="s">
        <v>165</v>
      </c>
      <c r="F2" s="6">
        <v>0.375</v>
      </c>
      <c r="G2" s="6">
        <v>0.39583333333333331</v>
      </c>
      <c r="H2" s="4">
        <v>1</v>
      </c>
      <c r="I2" s="4" t="s">
        <v>162</v>
      </c>
      <c r="J2" s="4" t="s">
        <v>74</v>
      </c>
      <c r="L2" s="4">
        <v>46242</v>
      </c>
      <c r="M2" s="6">
        <v>0.40694444444444444</v>
      </c>
      <c r="N2" s="6">
        <v>0.42083333333333334</v>
      </c>
      <c r="O2" s="4">
        <v>2</v>
      </c>
      <c r="P2" s="4" t="s">
        <v>71</v>
      </c>
      <c r="R2" s="4" t="s">
        <v>72</v>
      </c>
      <c r="S2" s="4" t="s">
        <v>167</v>
      </c>
      <c r="T2" s="4" t="s">
        <v>168</v>
      </c>
    </row>
    <row r="3" spans="1:20">
      <c r="A3" s="4">
        <v>16802</v>
      </c>
      <c r="B3" s="4" t="s">
        <v>75</v>
      </c>
      <c r="C3" s="4">
        <v>1606</v>
      </c>
      <c r="D3" s="4" t="s">
        <v>165</v>
      </c>
      <c r="F3" s="6">
        <v>0.375</v>
      </c>
      <c r="G3" s="6">
        <v>0.39583333333333331</v>
      </c>
      <c r="H3" s="4">
        <v>1</v>
      </c>
      <c r="I3" s="4" t="s">
        <v>162</v>
      </c>
      <c r="J3" s="4" t="s">
        <v>74</v>
      </c>
      <c r="L3" s="4">
        <v>46242</v>
      </c>
      <c r="M3" s="6">
        <v>0.53472222222222221</v>
      </c>
      <c r="N3" s="6">
        <v>0.54861111111111105</v>
      </c>
      <c r="O3" s="4">
        <v>2</v>
      </c>
      <c r="P3" s="4" t="s">
        <v>71</v>
      </c>
      <c r="R3" s="4" t="s">
        <v>72</v>
      </c>
      <c r="S3" s="4" t="s">
        <v>167</v>
      </c>
      <c r="T3" s="4" t="s">
        <v>168</v>
      </c>
    </row>
    <row r="4" spans="1:20">
      <c r="A4" s="4">
        <v>13193</v>
      </c>
      <c r="B4" s="4" t="s">
        <v>76</v>
      </c>
      <c r="C4" s="4">
        <v>1607</v>
      </c>
      <c r="D4" s="4" t="s">
        <v>165</v>
      </c>
      <c r="F4" s="6">
        <v>0.375</v>
      </c>
      <c r="G4" s="6">
        <v>0.39583333333333331</v>
      </c>
      <c r="H4" s="4">
        <v>1</v>
      </c>
      <c r="I4" s="4" t="s">
        <v>162</v>
      </c>
      <c r="J4" s="4" t="s">
        <v>74</v>
      </c>
      <c r="L4" s="4">
        <v>46242</v>
      </c>
      <c r="M4" s="6">
        <v>0.42916666666666664</v>
      </c>
      <c r="N4" s="6">
        <v>0.44305555555555554</v>
      </c>
      <c r="O4" s="4">
        <v>2</v>
      </c>
      <c r="P4" s="4" t="s">
        <v>71</v>
      </c>
      <c r="R4" s="4" t="s">
        <v>72</v>
      </c>
      <c r="S4" s="4" t="s">
        <v>167</v>
      </c>
      <c r="T4" s="4" t="s">
        <v>168</v>
      </c>
    </row>
    <row r="5" spans="1:20">
      <c r="A5" s="4">
        <v>16622</v>
      </c>
      <c r="B5" s="4" t="s">
        <v>77</v>
      </c>
      <c r="C5" s="4">
        <v>1610</v>
      </c>
      <c r="D5" s="4" t="s">
        <v>165</v>
      </c>
      <c r="F5" s="6">
        <v>0.375</v>
      </c>
      <c r="G5" s="6">
        <v>0.39583333333333331</v>
      </c>
      <c r="H5" s="4">
        <v>1</v>
      </c>
      <c r="I5" s="4" t="s">
        <v>162</v>
      </c>
      <c r="J5" s="4" t="s">
        <v>74</v>
      </c>
      <c r="L5" s="4">
        <v>46242</v>
      </c>
      <c r="M5" s="6">
        <v>0.44444444444444442</v>
      </c>
      <c r="N5" s="6">
        <v>0.45833333333333331</v>
      </c>
      <c r="O5" s="4">
        <v>2</v>
      </c>
      <c r="P5" s="4" t="s">
        <v>71</v>
      </c>
      <c r="R5" s="4" t="s">
        <v>72</v>
      </c>
      <c r="S5" s="4" t="s">
        <v>167</v>
      </c>
      <c r="T5" s="4" t="s">
        <v>168</v>
      </c>
    </row>
    <row r="6" spans="1:20">
      <c r="A6" s="4">
        <v>16082</v>
      </c>
      <c r="B6" s="4" t="s">
        <v>78</v>
      </c>
      <c r="C6" s="4">
        <v>1615</v>
      </c>
      <c r="D6" s="4" t="s">
        <v>165</v>
      </c>
      <c r="F6" s="6">
        <v>0.375</v>
      </c>
      <c r="G6" s="6">
        <v>0.39583333333333331</v>
      </c>
      <c r="H6" s="4">
        <v>1</v>
      </c>
      <c r="I6" s="4" t="s">
        <v>162</v>
      </c>
      <c r="J6" s="4" t="s">
        <v>74</v>
      </c>
      <c r="L6" s="4">
        <v>46242</v>
      </c>
      <c r="M6" s="6">
        <v>0.4597222222222222</v>
      </c>
      <c r="N6" s="6">
        <v>0.47361111111111109</v>
      </c>
      <c r="O6" s="4">
        <v>2</v>
      </c>
      <c r="P6" s="4" t="s">
        <v>71</v>
      </c>
      <c r="R6" s="4" t="s">
        <v>72</v>
      </c>
      <c r="S6" s="4" t="s">
        <v>167</v>
      </c>
      <c r="T6" s="4" t="s">
        <v>168</v>
      </c>
    </row>
    <row r="7" spans="1:20">
      <c r="A7" s="4">
        <v>10835</v>
      </c>
      <c r="B7" s="4" t="s">
        <v>79</v>
      </c>
      <c r="C7" s="4">
        <v>1701</v>
      </c>
      <c r="D7" s="4" t="s">
        <v>165</v>
      </c>
      <c r="F7" s="6">
        <v>0.375</v>
      </c>
      <c r="G7" s="6">
        <v>0.39583333333333331</v>
      </c>
      <c r="H7" s="4">
        <v>1</v>
      </c>
      <c r="I7" s="4" t="s">
        <v>162</v>
      </c>
      <c r="J7" s="4" t="s">
        <v>74</v>
      </c>
      <c r="L7" s="4">
        <v>46242</v>
      </c>
      <c r="M7" s="6">
        <v>0.37638888888888888</v>
      </c>
      <c r="N7" s="6">
        <v>0.39027777777777778</v>
      </c>
      <c r="O7" s="4">
        <v>2</v>
      </c>
      <c r="P7" s="4" t="s">
        <v>71</v>
      </c>
      <c r="R7" s="4" t="s">
        <v>72</v>
      </c>
      <c r="S7" s="4" t="s">
        <v>167</v>
      </c>
      <c r="T7" s="4" t="s">
        <v>168</v>
      </c>
    </row>
    <row r="8" spans="1:20">
      <c r="A8" s="4">
        <v>16904</v>
      </c>
      <c r="B8" s="4" t="s">
        <v>80</v>
      </c>
      <c r="C8" s="4">
        <v>1703</v>
      </c>
      <c r="D8" s="4" t="s">
        <v>165</v>
      </c>
      <c r="F8" s="6">
        <v>0.375</v>
      </c>
      <c r="G8" s="6">
        <v>0.39583333333333331</v>
      </c>
      <c r="H8" s="4">
        <v>1</v>
      </c>
      <c r="I8" s="4" t="s">
        <v>162</v>
      </c>
      <c r="J8" s="4" t="s">
        <v>74</v>
      </c>
      <c r="L8" s="4">
        <v>46242</v>
      </c>
      <c r="M8" s="6">
        <v>0.54999999999999993</v>
      </c>
      <c r="N8" s="6">
        <v>0.56388888888888877</v>
      </c>
      <c r="O8" s="4">
        <v>2</v>
      </c>
      <c r="P8" s="4" t="s">
        <v>71</v>
      </c>
      <c r="R8" s="4" t="s">
        <v>72</v>
      </c>
      <c r="S8" s="4" t="s">
        <v>167</v>
      </c>
      <c r="T8" s="4" t="s">
        <v>168</v>
      </c>
    </row>
    <row r="9" spans="1:20">
      <c r="A9" s="4">
        <v>10160</v>
      </c>
      <c r="B9" s="4" t="s">
        <v>81</v>
      </c>
      <c r="C9" s="4">
        <v>1705</v>
      </c>
      <c r="D9" s="4" t="s">
        <v>165</v>
      </c>
      <c r="F9" s="6">
        <v>0.375</v>
      </c>
      <c r="G9" s="6">
        <v>0.39583333333333331</v>
      </c>
      <c r="H9" s="4">
        <v>1</v>
      </c>
      <c r="I9" s="4" t="s">
        <v>162</v>
      </c>
      <c r="J9" s="4" t="s">
        <v>74</v>
      </c>
      <c r="L9" s="4">
        <v>46242</v>
      </c>
      <c r="M9" s="6">
        <v>0.47499999999999998</v>
      </c>
      <c r="N9" s="6">
        <v>0.48888888888888887</v>
      </c>
      <c r="O9" s="4">
        <v>2</v>
      </c>
      <c r="P9" s="4" t="s">
        <v>71</v>
      </c>
      <c r="R9" s="4" t="s">
        <v>72</v>
      </c>
      <c r="S9" s="4" t="s">
        <v>167</v>
      </c>
      <c r="T9" s="4" t="s">
        <v>168</v>
      </c>
    </row>
    <row r="10" spans="1:20">
      <c r="A10" s="4">
        <v>14480</v>
      </c>
      <c r="B10" s="4" t="s">
        <v>82</v>
      </c>
      <c r="C10" s="4">
        <v>1706</v>
      </c>
      <c r="D10" s="4" t="s">
        <v>165</v>
      </c>
      <c r="F10" s="6">
        <v>0.375</v>
      </c>
      <c r="G10" s="6">
        <v>0.39583333333333331</v>
      </c>
      <c r="H10" s="4">
        <v>1</v>
      </c>
      <c r="I10" s="4" t="s">
        <v>162</v>
      </c>
      <c r="J10" s="4" t="s">
        <v>74</v>
      </c>
      <c r="L10" s="4">
        <v>46242</v>
      </c>
      <c r="M10" s="6">
        <v>0.56527777777777766</v>
      </c>
      <c r="N10" s="6">
        <v>0.5791666666666665</v>
      </c>
      <c r="O10" s="4">
        <v>2</v>
      </c>
      <c r="P10" s="4" t="s">
        <v>71</v>
      </c>
      <c r="R10" s="4" t="s">
        <v>72</v>
      </c>
      <c r="S10" s="4" t="s">
        <v>167</v>
      </c>
      <c r="T10" s="4" t="s">
        <v>168</v>
      </c>
    </row>
    <row r="11" spans="1:20">
      <c r="A11" s="4">
        <v>14897</v>
      </c>
      <c r="B11" s="4" t="s">
        <v>83</v>
      </c>
      <c r="C11" s="4">
        <v>1707</v>
      </c>
      <c r="D11" s="4" t="s">
        <v>165</v>
      </c>
      <c r="F11" s="6">
        <v>0.375</v>
      </c>
      <c r="G11" s="6">
        <v>0.39583333333333331</v>
      </c>
      <c r="H11" s="4">
        <v>1</v>
      </c>
      <c r="I11" s="4" t="s">
        <v>162</v>
      </c>
      <c r="J11" s="4" t="s">
        <v>74</v>
      </c>
      <c r="L11" s="4">
        <v>46242</v>
      </c>
      <c r="M11" s="6">
        <v>0.3611111111111111</v>
      </c>
      <c r="N11" s="6">
        <v>0.375</v>
      </c>
      <c r="O11" s="4">
        <v>2</v>
      </c>
      <c r="P11" s="4" t="s">
        <v>71</v>
      </c>
      <c r="R11" s="4" t="s">
        <v>72</v>
      </c>
      <c r="S11" s="4" t="s">
        <v>167</v>
      </c>
      <c r="T11" s="4" t="s">
        <v>168</v>
      </c>
    </row>
    <row r="12" spans="1:20">
      <c r="A12" s="4">
        <v>13886</v>
      </c>
      <c r="B12" s="4" t="s">
        <v>84</v>
      </c>
      <c r="C12" s="4">
        <v>8731</v>
      </c>
      <c r="D12" s="4" t="s">
        <v>165</v>
      </c>
      <c r="F12" s="6">
        <v>0.375</v>
      </c>
      <c r="G12" s="6">
        <v>0.39583333333333331</v>
      </c>
      <c r="H12" s="4">
        <v>1</v>
      </c>
      <c r="I12" s="4" t="s">
        <v>162</v>
      </c>
      <c r="J12" s="4" t="s">
        <v>74</v>
      </c>
      <c r="L12" s="4">
        <v>46242</v>
      </c>
      <c r="M12" s="6">
        <v>0.58055555555555538</v>
      </c>
      <c r="N12" s="6">
        <v>0.59444444444444422</v>
      </c>
      <c r="O12" s="4">
        <v>2</v>
      </c>
      <c r="P12" s="4" t="s">
        <v>71</v>
      </c>
      <c r="R12" s="4" t="s">
        <v>72</v>
      </c>
      <c r="S12" s="4" t="s">
        <v>167</v>
      </c>
      <c r="T12" s="4" t="s">
        <v>168</v>
      </c>
    </row>
    <row r="13" spans="1:20">
      <c r="A13" s="4">
        <v>10931</v>
      </c>
      <c r="B13" s="4" t="s">
        <v>85</v>
      </c>
      <c r="C13" s="4">
        <v>9228</v>
      </c>
      <c r="D13" s="4" t="s">
        <v>165</v>
      </c>
      <c r="F13" s="6">
        <v>0.375</v>
      </c>
      <c r="G13" s="6">
        <v>0.39583333333333331</v>
      </c>
      <c r="H13" s="4">
        <v>1</v>
      </c>
      <c r="I13" s="4" t="s">
        <v>162</v>
      </c>
      <c r="J13" s="4" t="s">
        <v>74</v>
      </c>
      <c r="L13" s="4">
        <v>46242</v>
      </c>
      <c r="M13" s="6">
        <v>0.60277777777777752</v>
      </c>
      <c r="N13" s="6">
        <v>0.61666666666666636</v>
      </c>
      <c r="O13" s="4">
        <v>2</v>
      </c>
      <c r="P13" s="4" t="s">
        <v>71</v>
      </c>
      <c r="R13" s="4" t="s">
        <v>69</v>
      </c>
      <c r="S13" s="4" t="s">
        <v>167</v>
      </c>
      <c r="T13" s="4" t="s">
        <v>168</v>
      </c>
    </row>
    <row r="14" spans="1:20">
      <c r="A14" s="4">
        <v>16913</v>
      </c>
      <c r="B14" s="4" t="s">
        <v>86</v>
      </c>
      <c r="C14" s="4">
        <v>9229</v>
      </c>
      <c r="D14" s="4" t="s">
        <v>165</v>
      </c>
      <c r="F14" s="6">
        <v>0.375</v>
      </c>
      <c r="G14" s="6">
        <v>0.39583333333333331</v>
      </c>
      <c r="H14" s="4">
        <v>1</v>
      </c>
      <c r="I14" s="4" t="s">
        <v>162</v>
      </c>
      <c r="J14" s="4" t="s">
        <v>74</v>
      </c>
      <c r="L14" s="4">
        <v>46242</v>
      </c>
      <c r="M14" s="6">
        <v>0.61805555555555525</v>
      </c>
      <c r="N14" s="6">
        <v>0.63194444444444409</v>
      </c>
      <c r="O14" s="4">
        <v>2</v>
      </c>
      <c r="P14" s="4" t="s">
        <v>71</v>
      </c>
      <c r="R14" s="4" t="s">
        <v>69</v>
      </c>
      <c r="S14" s="4" t="s">
        <v>167</v>
      </c>
      <c r="T14" s="4" t="s">
        <v>168</v>
      </c>
    </row>
    <row r="15" spans="1:20">
      <c r="A15" s="4">
        <v>13943</v>
      </c>
      <c r="B15" s="4" t="s">
        <v>87</v>
      </c>
      <c r="C15" s="4">
        <v>9230</v>
      </c>
      <c r="D15" s="4" t="s">
        <v>165</v>
      </c>
      <c r="F15" s="6">
        <v>0.375</v>
      </c>
      <c r="G15" s="6">
        <v>0.39583333333333331</v>
      </c>
      <c r="H15" s="4">
        <v>1</v>
      </c>
      <c r="I15" s="4" t="s">
        <v>162</v>
      </c>
      <c r="J15" s="4" t="s">
        <v>74</v>
      </c>
      <c r="L15" s="4">
        <v>46242</v>
      </c>
      <c r="M15" s="6">
        <v>0.63333333333333297</v>
      </c>
      <c r="N15" s="6">
        <v>0.64722222222222181</v>
      </c>
      <c r="O15" s="4">
        <v>2</v>
      </c>
      <c r="P15" s="4" t="s">
        <v>71</v>
      </c>
      <c r="R15" s="4" t="s">
        <v>69</v>
      </c>
      <c r="S15" s="4" t="s">
        <v>167</v>
      </c>
      <c r="T15" s="4" t="s">
        <v>168</v>
      </c>
    </row>
    <row r="16" spans="1:20">
      <c r="A16" s="4">
        <v>14147</v>
      </c>
      <c r="B16" s="4" t="s">
        <v>88</v>
      </c>
      <c r="C16" s="4">
        <v>9231</v>
      </c>
      <c r="D16" s="4" t="s">
        <v>165</v>
      </c>
      <c r="F16" s="6">
        <v>0.375</v>
      </c>
      <c r="G16" s="6">
        <v>0.39583333333333331</v>
      </c>
      <c r="H16" s="4">
        <v>1</v>
      </c>
      <c r="I16" s="4" t="s">
        <v>162</v>
      </c>
      <c r="J16" s="4" t="s">
        <v>74</v>
      </c>
      <c r="L16" s="4">
        <v>46242</v>
      </c>
      <c r="M16" s="6">
        <v>0.39166666666666666</v>
      </c>
      <c r="N16" s="6">
        <v>0.40555555555555556</v>
      </c>
      <c r="O16" s="4">
        <v>2</v>
      </c>
      <c r="P16" s="4" t="s">
        <v>71</v>
      </c>
      <c r="R16" s="4" t="s">
        <v>69</v>
      </c>
      <c r="S16" s="4" t="s">
        <v>167</v>
      </c>
      <c r="T16" s="4" t="s">
        <v>168</v>
      </c>
    </row>
    <row r="17" spans="1:20">
      <c r="A17" s="4">
        <v>14540</v>
      </c>
      <c r="B17" s="4" t="s">
        <v>89</v>
      </c>
      <c r="C17" s="4">
        <v>9232</v>
      </c>
      <c r="D17" s="4" t="s">
        <v>165</v>
      </c>
      <c r="F17" s="6">
        <v>0.375</v>
      </c>
      <c r="G17" s="6">
        <v>0.39583333333333331</v>
      </c>
      <c r="H17" s="4">
        <v>1</v>
      </c>
      <c r="I17" s="4" t="s">
        <v>162</v>
      </c>
      <c r="J17" s="4" t="s">
        <v>74</v>
      </c>
      <c r="L17" s="4">
        <v>46242</v>
      </c>
      <c r="M17" s="6">
        <v>0.64861111111111069</v>
      </c>
      <c r="N17" s="6">
        <v>0.66249999999999953</v>
      </c>
      <c r="O17" s="4">
        <v>2</v>
      </c>
      <c r="P17" s="4" t="s">
        <v>71</v>
      </c>
      <c r="R17" s="4" t="s">
        <v>69</v>
      </c>
      <c r="S17" s="4" t="s">
        <v>167</v>
      </c>
      <c r="T17" s="4" t="s">
        <v>168</v>
      </c>
    </row>
    <row r="18" spans="1:20">
      <c r="A18" s="4">
        <v>14810</v>
      </c>
      <c r="B18" s="4" t="s">
        <v>90</v>
      </c>
      <c r="C18" s="4">
        <v>2302</v>
      </c>
      <c r="D18" s="4" t="s">
        <v>164</v>
      </c>
      <c r="F18" s="6">
        <v>0.35416666666666669</v>
      </c>
      <c r="G18" s="6">
        <v>0.375</v>
      </c>
      <c r="H18" s="4">
        <v>1</v>
      </c>
      <c r="I18" s="4" t="s">
        <v>174</v>
      </c>
      <c r="J18" s="4" t="s">
        <v>74</v>
      </c>
      <c r="L18" s="4">
        <v>46242</v>
      </c>
      <c r="M18" s="6">
        <v>0.39166666666666666</v>
      </c>
      <c r="N18" s="6">
        <v>0.40555555555555556</v>
      </c>
      <c r="O18" s="4">
        <v>2</v>
      </c>
      <c r="P18" s="4" t="s">
        <v>71</v>
      </c>
      <c r="R18" s="4" t="s">
        <v>72</v>
      </c>
      <c r="S18" s="4" t="s">
        <v>166</v>
      </c>
      <c r="T18" s="4" t="s">
        <v>169</v>
      </c>
    </row>
    <row r="19" spans="1:20">
      <c r="A19" s="4">
        <v>14573</v>
      </c>
      <c r="B19" s="4" t="s">
        <v>91</v>
      </c>
      <c r="C19" s="4">
        <v>2303</v>
      </c>
      <c r="D19" s="4" t="s">
        <v>164</v>
      </c>
      <c r="F19" s="6">
        <v>0.4375</v>
      </c>
      <c r="G19" s="6">
        <v>0.45833333333333331</v>
      </c>
      <c r="H19" s="4">
        <v>1</v>
      </c>
      <c r="I19" s="4" t="s">
        <v>174</v>
      </c>
      <c r="J19" s="4" t="s">
        <v>74</v>
      </c>
      <c r="L19" s="4">
        <v>46242</v>
      </c>
      <c r="M19" s="6">
        <v>0.40694444444444444</v>
      </c>
      <c r="N19" s="6">
        <v>0.42083333333333334</v>
      </c>
      <c r="O19" s="4">
        <v>2</v>
      </c>
      <c r="P19" s="4" t="s">
        <v>71</v>
      </c>
      <c r="R19" s="4" t="s">
        <v>72</v>
      </c>
      <c r="S19" s="4" t="s">
        <v>166</v>
      </c>
      <c r="T19" s="4" t="s">
        <v>169</v>
      </c>
    </row>
    <row r="20" spans="1:20">
      <c r="A20" s="4">
        <v>13007</v>
      </c>
      <c r="B20" s="4" t="s">
        <v>92</v>
      </c>
      <c r="C20" s="4">
        <v>2304</v>
      </c>
      <c r="D20" s="4" t="s">
        <v>164</v>
      </c>
      <c r="F20" s="6">
        <v>0.49305555555555558</v>
      </c>
      <c r="G20" s="6">
        <v>0.51388888888888895</v>
      </c>
      <c r="H20" s="4">
        <v>1</v>
      </c>
      <c r="I20" s="4" t="s">
        <v>162</v>
      </c>
      <c r="J20" s="4" t="s">
        <v>93</v>
      </c>
      <c r="L20" s="4">
        <v>46242</v>
      </c>
      <c r="M20" s="6">
        <v>0.42916666666666664</v>
      </c>
      <c r="N20" s="6">
        <v>0.44305555555555554</v>
      </c>
      <c r="O20" s="4">
        <v>2</v>
      </c>
      <c r="P20" s="4" t="s">
        <v>71</v>
      </c>
      <c r="R20" s="4" t="s">
        <v>72</v>
      </c>
      <c r="S20" s="4" t="s">
        <v>166</v>
      </c>
      <c r="T20" s="4" t="s">
        <v>169</v>
      </c>
    </row>
    <row r="21" spans="1:20">
      <c r="A21" s="4">
        <v>16877</v>
      </c>
      <c r="B21" s="4" t="s">
        <v>94</v>
      </c>
      <c r="C21" s="4">
        <v>2306</v>
      </c>
      <c r="D21" s="4" t="s">
        <v>164</v>
      </c>
      <c r="F21" s="6">
        <v>0.39583333333333331</v>
      </c>
      <c r="G21" s="6">
        <v>0.41666666666666669</v>
      </c>
      <c r="H21" s="4">
        <v>1</v>
      </c>
      <c r="I21" s="4" t="s">
        <v>174</v>
      </c>
      <c r="J21" s="4" t="s">
        <v>74</v>
      </c>
      <c r="L21" s="4">
        <v>46242</v>
      </c>
      <c r="M21" s="6">
        <v>0.53472222222222221</v>
      </c>
      <c r="N21" s="6">
        <v>0.54861111111111105</v>
      </c>
      <c r="O21" s="4">
        <v>2</v>
      </c>
      <c r="P21" s="4" t="s">
        <v>71</v>
      </c>
      <c r="R21" s="4" t="s">
        <v>72</v>
      </c>
      <c r="S21" s="4" t="s">
        <v>166</v>
      </c>
      <c r="T21" s="4" t="s">
        <v>169</v>
      </c>
    </row>
    <row r="22" spans="1:20">
      <c r="A22" s="4">
        <v>10109</v>
      </c>
      <c r="B22" s="4" t="s">
        <v>95</v>
      </c>
      <c r="C22" s="4">
        <v>2307</v>
      </c>
      <c r="D22" s="4" t="s">
        <v>164</v>
      </c>
      <c r="F22" s="6">
        <v>0.39583333333333331</v>
      </c>
      <c r="G22" s="6">
        <v>0.41666666666666669</v>
      </c>
      <c r="H22" s="4">
        <v>1</v>
      </c>
      <c r="I22" s="4" t="s">
        <v>174</v>
      </c>
      <c r="J22" s="4" t="s">
        <v>74</v>
      </c>
      <c r="L22" s="4">
        <v>46242</v>
      </c>
      <c r="M22" s="6">
        <v>0.44444444444444442</v>
      </c>
      <c r="N22" s="6">
        <v>0.45833333333333331</v>
      </c>
      <c r="O22" s="4">
        <v>2</v>
      </c>
      <c r="P22" s="4" t="s">
        <v>71</v>
      </c>
      <c r="R22" s="4" t="s">
        <v>72</v>
      </c>
      <c r="S22" s="4" t="s">
        <v>166</v>
      </c>
      <c r="T22" s="4" t="s">
        <v>169</v>
      </c>
    </row>
    <row r="23" spans="1:20">
      <c r="A23" s="4">
        <v>13598</v>
      </c>
      <c r="B23" s="4" t="s">
        <v>96</v>
      </c>
      <c r="C23" s="4">
        <v>2309</v>
      </c>
      <c r="D23" s="4" t="s">
        <v>164</v>
      </c>
      <c r="F23" s="6">
        <v>0.49305555555555558</v>
      </c>
      <c r="G23" s="6">
        <v>0.51388888888888895</v>
      </c>
      <c r="H23" s="4">
        <v>1</v>
      </c>
      <c r="I23" s="4" t="s">
        <v>162</v>
      </c>
      <c r="J23" s="4" t="s">
        <v>93</v>
      </c>
      <c r="L23" s="4">
        <v>46242</v>
      </c>
      <c r="M23" s="6">
        <v>0.4597222222222222</v>
      </c>
      <c r="N23" s="6">
        <v>0.47361111111111109</v>
      </c>
      <c r="O23" s="4">
        <v>2</v>
      </c>
      <c r="P23" s="4" t="s">
        <v>71</v>
      </c>
      <c r="R23" s="4" t="s">
        <v>72</v>
      </c>
      <c r="S23" s="4" t="s">
        <v>166</v>
      </c>
      <c r="T23" s="4" t="s">
        <v>169</v>
      </c>
    </row>
    <row r="24" spans="1:20">
      <c r="A24" s="4">
        <v>11903</v>
      </c>
      <c r="B24" s="4" t="s">
        <v>97</v>
      </c>
      <c r="C24" s="4">
        <v>2310</v>
      </c>
      <c r="D24" s="4" t="s">
        <v>164</v>
      </c>
      <c r="F24" s="6">
        <v>0.39583333333333331</v>
      </c>
      <c r="G24" s="6">
        <v>0.41666666666666669</v>
      </c>
      <c r="H24" s="4">
        <v>1</v>
      </c>
      <c r="I24" s="4" t="s">
        <v>174</v>
      </c>
      <c r="J24" s="4" t="s">
        <v>74</v>
      </c>
      <c r="L24" s="4">
        <v>46242</v>
      </c>
      <c r="M24" s="6">
        <v>0.47499999999999998</v>
      </c>
      <c r="N24" s="6">
        <v>0.48888888888888887</v>
      </c>
      <c r="O24" s="4">
        <v>2</v>
      </c>
      <c r="P24" s="4" t="s">
        <v>71</v>
      </c>
      <c r="R24" s="4" t="s">
        <v>72</v>
      </c>
      <c r="S24" s="4" t="s">
        <v>166</v>
      </c>
      <c r="T24" s="4" t="s">
        <v>169</v>
      </c>
    </row>
    <row r="25" spans="1:20">
      <c r="A25" s="4">
        <v>10238</v>
      </c>
      <c r="B25" s="4" t="s">
        <v>98</v>
      </c>
      <c r="C25" s="4">
        <v>2316</v>
      </c>
      <c r="D25" s="4" t="s">
        <v>164</v>
      </c>
      <c r="F25" s="6">
        <v>0.4375</v>
      </c>
      <c r="G25" s="6">
        <v>0.45833333333333331</v>
      </c>
      <c r="H25" s="4">
        <v>1</v>
      </c>
      <c r="I25" s="4" t="s">
        <v>174</v>
      </c>
      <c r="J25" s="4" t="s">
        <v>74</v>
      </c>
      <c r="L25" s="4">
        <v>46242</v>
      </c>
      <c r="M25" s="6">
        <v>0.54999999999999993</v>
      </c>
      <c r="N25" s="6">
        <v>0.56388888888888877</v>
      </c>
      <c r="O25" s="4">
        <v>2</v>
      </c>
      <c r="P25" s="4" t="s">
        <v>71</v>
      </c>
      <c r="R25" s="4" t="s">
        <v>72</v>
      </c>
      <c r="S25" s="4" t="s">
        <v>166</v>
      </c>
      <c r="T25" s="4" t="s">
        <v>169</v>
      </c>
    </row>
    <row r="26" spans="1:20">
      <c r="A26" s="4">
        <v>13550</v>
      </c>
      <c r="B26" s="4" t="s">
        <v>99</v>
      </c>
      <c r="C26" s="4">
        <v>2317</v>
      </c>
      <c r="D26" s="4" t="s">
        <v>164</v>
      </c>
      <c r="F26" s="6">
        <v>0.49305555555555558</v>
      </c>
      <c r="G26" s="6">
        <v>0.51388888888888895</v>
      </c>
      <c r="H26" s="4">
        <v>1</v>
      </c>
      <c r="I26" s="4" t="s">
        <v>162</v>
      </c>
      <c r="J26" s="4" t="s">
        <v>93</v>
      </c>
      <c r="L26" s="4">
        <v>46242</v>
      </c>
      <c r="M26" s="6">
        <v>0.56527777777777766</v>
      </c>
      <c r="N26" s="6">
        <v>0.5791666666666665</v>
      </c>
      <c r="O26" s="4">
        <v>2</v>
      </c>
      <c r="P26" s="4" t="s">
        <v>71</v>
      </c>
      <c r="R26" s="4" t="s">
        <v>72</v>
      </c>
      <c r="S26" s="4" t="s">
        <v>166</v>
      </c>
      <c r="T26" s="4" t="s">
        <v>169</v>
      </c>
    </row>
    <row r="27" spans="1:20">
      <c r="A27" s="4">
        <v>10322</v>
      </c>
      <c r="B27" s="4" t="s">
        <v>100</v>
      </c>
      <c r="C27" s="4">
        <v>2321</v>
      </c>
      <c r="D27" s="4" t="s">
        <v>164</v>
      </c>
      <c r="F27" s="6">
        <v>0.35416666666666669</v>
      </c>
      <c r="G27" s="6">
        <v>0.375</v>
      </c>
      <c r="H27" s="4">
        <v>1</v>
      </c>
      <c r="I27" s="4" t="s">
        <v>174</v>
      </c>
      <c r="J27" s="4" t="s">
        <v>74</v>
      </c>
      <c r="L27" s="4">
        <v>46242</v>
      </c>
      <c r="M27" s="6">
        <v>0.58055555555555538</v>
      </c>
      <c r="N27" s="6">
        <v>0.59444444444444422</v>
      </c>
      <c r="O27" s="4">
        <v>2</v>
      </c>
      <c r="P27" s="4" t="s">
        <v>71</v>
      </c>
      <c r="R27" s="4" t="s">
        <v>72</v>
      </c>
      <c r="S27" s="4" t="s">
        <v>166</v>
      </c>
      <c r="T27" s="4" t="s">
        <v>169</v>
      </c>
    </row>
    <row r="28" spans="1:20">
      <c r="A28" s="4">
        <v>13454</v>
      </c>
      <c r="B28" s="4" t="s">
        <v>101</v>
      </c>
      <c r="C28" s="4">
        <v>2324</v>
      </c>
      <c r="D28" s="4" t="s">
        <v>164</v>
      </c>
      <c r="F28" s="6">
        <v>0.4375</v>
      </c>
      <c r="G28" s="6">
        <v>0.45833333333333331</v>
      </c>
      <c r="H28" s="4">
        <v>1</v>
      </c>
      <c r="I28" s="4" t="s">
        <v>174</v>
      </c>
      <c r="J28" s="4" t="s">
        <v>74</v>
      </c>
      <c r="L28" s="4">
        <v>46242</v>
      </c>
      <c r="M28" s="6">
        <v>0.60277777777777752</v>
      </c>
      <c r="N28" s="6">
        <v>0.61666666666666636</v>
      </c>
      <c r="O28" s="4">
        <v>2</v>
      </c>
      <c r="P28" s="4" t="s">
        <v>71</v>
      </c>
      <c r="R28" s="4" t="s">
        <v>72</v>
      </c>
      <c r="S28" s="4" t="s">
        <v>166</v>
      </c>
      <c r="T28" s="4" t="s">
        <v>169</v>
      </c>
    </row>
    <row r="29" spans="1:20">
      <c r="A29" s="4">
        <v>10295</v>
      </c>
      <c r="B29" s="4" t="s">
        <v>102</v>
      </c>
      <c r="C29" s="4">
        <v>2327</v>
      </c>
      <c r="D29" s="4" t="s">
        <v>164</v>
      </c>
      <c r="F29" s="6">
        <v>0.39583333333333331</v>
      </c>
      <c r="G29" s="6">
        <v>0.41666666666666669</v>
      </c>
      <c r="H29" s="4">
        <v>1</v>
      </c>
      <c r="I29" s="4" t="s">
        <v>174</v>
      </c>
      <c r="J29" s="4" t="s">
        <v>74</v>
      </c>
      <c r="L29" s="4">
        <v>46242</v>
      </c>
      <c r="M29" s="6">
        <v>0.61805555555555525</v>
      </c>
      <c r="N29" s="6">
        <v>0.63194444444444409</v>
      </c>
      <c r="O29" s="4">
        <v>2</v>
      </c>
      <c r="P29" s="4" t="s">
        <v>71</v>
      </c>
      <c r="R29" s="4" t="s">
        <v>72</v>
      </c>
      <c r="S29" s="4" t="s">
        <v>166</v>
      </c>
      <c r="T29" s="4" t="s">
        <v>169</v>
      </c>
    </row>
    <row r="30" spans="1:20">
      <c r="A30" s="4">
        <v>13073</v>
      </c>
      <c r="B30" s="4" t="s">
        <v>103</v>
      </c>
      <c r="C30" s="4">
        <v>2328</v>
      </c>
      <c r="D30" s="4" t="s">
        <v>164</v>
      </c>
      <c r="F30" s="6">
        <v>0.49305555555555558</v>
      </c>
      <c r="G30" s="6">
        <v>0.51388888888888895</v>
      </c>
      <c r="H30" s="4">
        <v>1</v>
      </c>
      <c r="I30" s="4" t="s">
        <v>162</v>
      </c>
      <c r="J30" s="4" t="s">
        <v>93</v>
      </c>
      <c r="L30" s="4">
        <v>46242</v>
      </c>
      <c r="M30" s="6">
        <v>0.3611111111111111</v>
      </c>
      <c r="N30" s="6">
        <v>0.375</v>
      </c>
      <c r="O30" s="4">
        <v>2</v>
      </c>
      <c r="P30" s="4" t="s">
        <v>71</v>
      </c>
      <c r="R30" s="4" t="s">
        <v>72</v>
      </c>
      <c r="S30" s="4" t="s">
        <v>166</v>
      </c>
      <c r="T30" s="4" t="s">
        <v>169</v>
      </c>
    </row>
    <row r="31" spans="1:20">
      <c r="A31" s="4">
        <v>11453</v>
      </c>
      <c r="B31" s="4" t="s">
        <v>104</v>
      </c>
      <c r="C31" s="4">
        <v>2329</v>
      </c>
      <c r="D31" s="4" t="s">
        <v>164</v>
      </c>
      <c r="F31" s="6">
        <v>0.49305555555555558</v>
      </c>
      <c r="G31" s="6">
        <v>0.51388888888888895</v>
      </c>
      <c r="H31" s="4">
        <v>1</v>
      </c>
      <c r="I31" s="4" t="s">
        <v>162</v>
      </c>
      <c r="J31" s="4" t="s">
        <v>93</v>
      </c>
      <c r="L31" s="4">
        <v>46242</v>
      </c>
      <c r="M31" s="6">
        <v>0.63333333333333297</v>
      </c>
      <c r="N31" s="6">
        <v>0.64722222222222181</v>
      </c>
      <c r="O31" s="4">
        <v>2</v>
      </c>
      <c r="P31" s="4" t="s">
        <v>71</v>
      </c>
      <c r="R31" s="4" t="s">
        <v>72</v>
      </c>
      <c r="S31" s="4" t="s">
        <v>166</v>
      </c>
      <c r="T31" s="4" t="s">
        <v>169</v>
      </c>
    </row>
    <row r="32" spans="1:20">
      <c r="A32" s="4">
        <v>11942</v>
      </c>
      <c r="B32" s="4" t="s">
        <v>105</v>
      </c>
      <c r="C32" s="4">
        <v>2330</v>
      </c>
      <c r="D32" s="4" t="s">
        <v>164</v>
      </c>
      <c r="F32" s="6">
        <v>0.4375</v>
      </c>
      <c r="G32" s="6">
        <v>0.45833333333333331</v>
      </c>
      <c r="H32" s="4">
        <v>1</v>
      </c>
      <c r="I32" s="4" t="s">
        <v>174</v>
      </c>
      <c r="J32" s="4" t="s">
        <v>74</v>
      </c>
      <c r="L32" s="4">
        <v>46242</v>
      </c>
      <c r="M32" s="6">
        <v>0.64861111111111069</v>
      </c>
      <c r="N32" s="6">
        <v>0.66249999999999953</v>
      </c>
      <c r="O32" s="4">
        <v>2</v>
      </c>
      <c r="P32" s="4" t="s">
        <v>71</v>
      </c>
      <c r="R32" s="4" t="s">
        <v>72</v>
      </c>
      <c r="S32" s="4" t="s">
        <v>166</v>
      </c>
      <c r="T32" s="4" t="s">
        <v>169</v>
      </c>
    </row>
    <row r="33" spans="1:20">
      <c r="A33" s="4">
        <v>14333</v>
      </c>
      <c r="B33" s="4" t="s">
        <v>106</v>
      </c>
      <c r="C33" s="4">
        <v>2331</v>
      </c>
      <c r="D33" s="4" t="s">
        <v>164</v>
      </c>
      <c r="F33" s="6">
        <v>0.35416666666666669</v>
      </c>
      <c r="G33" s="6">
        <v>0.375</v>
      </c>
      <c r="H33" s="4">
        <v>1</v>
      </c>
      <c r="I33" s="4" t="s">
        <v>174</v>
      </c>
      <c r="J33" s="4" t="s">
        <v>74</v>
      </c>
      <c r="L33" s="4">
        <v>46242</v>
      </c>
      <c r="M33" s="6">
        <v>0.67083333333333284</v>
      </c>
      <c r="N33" s="6">
        <v>0.68472222222222168</v>
      </c>
      <c r="O33" s="4">
        <v>2</v>
      </c>
      <c r="P33" s="4" t="s">
        <v>71</v>
      </c>
      <c r="R33" s="4" t="s">
        <v>72</v>
      </c>
      <c r="S33" s="4" t="s">
        <v>166</v>
      </c>
      <c r="T33" s="4" t="s">
        <v>169</v>
      </c>
    </row>
    <row r="34" spans="1:20">
      <c r="A34" s="4">
        <v>10385</v>
      </c>
      <c r="B34" s="4" t="s">
        <v>107</v>
      </c>
      <c r="C34" s="4">
        <v>2337</v>
      </c>
      <c r="D34" s="4" t="s">
        <v>164</v>
      </c>
      <c r="F34" s="6">
        <v>0.39583333333333331</v>
      </c>
      <c r="G34" s="6">
        <v>0.41666666666666669</v>
      </c>
      <c r="H34" s="4">
        <v>1</v>
      </c>
      <c r="I34" s="4" t="s">
        <v>174</v>
      </c>
      <c r="J34" s="4" t="s">
        <v>74</v>
      </c>
      <c r="L34" s="4">
        <v>46242</v>
      </c>
      <c r="M34" s="6">
        <v>0.68611111111111056</v>
      </c>
      <c r="N34" s="6">
        <v>0.6999999999999994</v>
      </c>
      <c r="O34" s="4">
        <v>2</v>
      </c>
      <c r="P34" s="4" t="s">
        <v>71</v>
      </c>
      <c r="R34" s="4" t="s">
        <v>72</v>
      </c>
      <c r="S34" s="4" t="s">
        <v>166</v>
      </c>
      <c r="T34" s="4" t="s">
        <v>169</v>
      </c>
    </row>
    <row r="35" spans="1:20">
      <c r="A35" s="4">
        <v>12227</v>
      </c>
      <c r="B35" s="4" t="s">
        <v>108</v>
      </c>
      <c r="C35" s="4">
        <v>2338</v>
      </c>
      <c r="D35" s="4" t="s">
        <v>164</v>
      </c>
      <c r="F35" s="6">
        <v>0.35416666666666669</v>
      </c>
      <c r="G35" s="6">
        <v>0.375</v>
      </c>
      <c r="H35" s="4">
        <v>1</v>
      </c>
      <c r="I35" s="4" t="s">
        <v>174</v>
      </c>
      <c r="J35" s="4" t="s">
        <v>74</v>
      </c>
      <c r="L35" s="4">
        <v>46242</v>
      </c>
      <c r="M35" s="6">
        <v>0.70138888888888828</v>
      </c>
      <c r="N35" s="6">
        <v>0.71527777777777712</v>
      </c>
      <c r="O35" s="4">
        <v>2</v>
      </c>
      <c r="P35" s="4" t="s">
        <v>71</v>
      </c>
      <c r="R35" s="4" t="s">
        <v>72</v>
      </c>
      <c r="S35" s="4" t="s">
        <v>166</v>
      </c>
      <c r="T35" s="4" t="s">
        <v>169</v>
      </c>
    </row>
    <row r="36" spans="1:20">
      <c r="A36" s="4">
        <v>10853</v>
      </c>
      <c r="B36" s="4" t="s">
        <v>109</v>
      </c>
      <c r="C36" s="4">
        <v>3518</v>
      </c>
      <c r="D36" s="4" t="s">
        <v>164</v>
      </c>
      <c r="F36" s="6">
        <v>0.49305555555555558</v>
      </c>
      <c r="G36" s="6">
        <v>0.51388888888888895</v>
      </c>
      <c r="H36" s="4">
        <v>1</v>
      </c>
      <c r="I36" s="4" t="s">
        <v>162</v>
      </c>
      <c r="J36" s="4" t="s">
        <v>93</v>
      </c>
      <c r="L36" s="4">
        <v>46243</v>
      </c>
      <c r="M36" s="6">
        <v>0.3611111111111111</v>
      </c>
      <c r="N36" s="6">
        <v>0.375</v>
      </c>
      <c r="O36" s="4">
        <v>2</v>
      </c>
      <c r="P36" s="4" t="s">
        <v>71</v>
      </c>
      <c r="R36" s="4" t="s">
        <v>72</v>
      </c>
      <c r="S36" s="4" t="s">
        <v>166</v>
      </c>
      <c r="T36" s="4" t="s">
        <v>169</v>
      </c>
    </row>
    <row r="37" spans="1:20">
      <c r="A37" s="4">
        <v>11369</v>
      </c>
      <c r="B37" s="4" t="s">
        <v>110</v>
      </c>
      <c r="C37" s="4">
        <v>3519</v>
      </c>
      <c r="D37" s="4" t="s">
        <v>164</v>
      </c>
      <c r="F37" s="6">
        <v>0.35416666666666669</v>
      </c>
      <c r="G37" s="6">
        <v>0.375</v>
      </c>
      <c r="H37" s="4">
        <v>1</v>
      </c>
      <c r="I37" s="4" t="s">
        <v>174</v>
      </c>
      <c r="J37" s="4" t="s">
        <v>74</v>
      </c>
      <c r="L37" s="4">
        <v>46243</v>
      </c>
      <c r="M37" s="6">
        <v>0.37638888888888888</v>
      </c>
      <c r="N37" s="6">
        <v>0.39027777777777778</v>
      </c>
      <c r="O37" s="4">
        <v>2</v>
      </c>
      <c r="P37" s="4" t="s">
        <v>71</v>
      </c>
      <c r="R37" s="4" t="s">
        <v>72</v>
      </c>
      <c r="S37" s="4" t="s">
        <v>166</v>
      </c>
      <c r="T37" s="4" t="s">
        <v>169</v>
      </c>
    </row>
    <row r="38" spans="1:20">
      <c r="A38" s="4">
        <v>11141</v>
      </c>
      <c r="B38" s="4" t="s">
        <v>111</v>
      </c>
      <c r="C38" s="4">
        <v>3520</v>
      </c>
      <c r="D38" s="4" t="s">
        <v>164</v>
      </c>
      <c r="F38" s="6">
        <v>0.49305555555555558</v>
      </c>
      <c r="G38" s="6">
        <v>0.51388888888888895</v>
      </c>
      <c r="H38" s="4">
        <v>1</v>
      </c>
      <c r="I38" s="4" t="s">
        <v>162</v>
      </c>
      <c r="J38" s="4" t="s">
        <v>93</v>
      </c>
      <c r="L38" s="4">
        <v>46243</v>
      </c>
      <c r="M38" s="6">
        <v>0.39166666666666666</v>
      </c>
      <c r="N38" s="6">
        <v>0.40555555555555556</v>
      </c>
      <c r="O38" s="4">
        <v>2</v>
      </c>
      <c r="P38" s="4" t="s">
        <v>71</v>
      </c>
      <c r="R38" s="4" t="s">
        <v>72</v>
      </c>
      <c r="S38" s="4" t="s">
        <v>166</v>
      </c>
      <c r="T38" s="4" t="s">
        <v>169</v>
      </c>
    </row>
    <row r="39" spans="1:20">
      <c r="A39" s="4">
        <v>11927</v>
      </c>
      <c r="B39" s="4" t="s">
        <v>112</v>
      </c>
      <c r="C39" s="4">
        <v>3524</v>
      </c>
      <c r="D39" s="4" t="s">
        <v>164</v>
      </c>
      <c r="F39" s="6">
        <v>0.49305555555555558</v>
      </c>
      <c r="G39" s="6">
        <v>0.51388888888888895</v>
      </c>
      <c r="H39" s="4">
        <v>1</v>
      </c>
      <c r="I39" s="4" t="s">
        <v>162</v>
      </c>
      <c r="J39" s="4" t="s">
        <v>93</v>
      </c>
      <c r="L39" s="4">
        <v>46242</v>
      </c>
      <c r="M39" s="6">
        <v>0.37638888888888888</v>
      </c>
      <c r="N39" s="6">
        <v>0.39027777777777778</v>
      </c>
      <c r="O39" s="4">
        <v>2</v>
      </c>
      <c r="P39" s="4" t="s">
        <v>71</v>
      </c>
      <c r="R39" s="4" t="s">
        <v>72</v>
      </c>
      <c r="S39" s="4" t="s">
        <v>166</v>
      </c>
      <c r="T39" s="4" t="s">
        <v>169</v>
      </c>
    </row>
    <row r="40" spans="1:20">
      <c r="A40" s="4">
        <v>14051</v>
      </c>
      <c r="B40" s="4" t="s">
        <v>113</v>
      </c>
      <c r="C40" s="4">
        <v>6601</v>
      </c>
      <c r="D40" s="4" t="s">
        <v>164</v>
      </c>
      <c r="F40" s="6">
        <v>0.4375</v>
      </c>
      <c r="G40" s="6">
        <v>0.45833333333333331</v>
      </c>
      <c r="H40" s="4">
        <v>1</v>
      </c>
      <c r="I40" s="4" t="s">
        <v>174</v>
      </c>
      <c r="J40" s="4" t="s">
        <v>74</v>
      </c>
      <c r="L40" s="4">
        <v>46243</v>
      </c>
      <c r="M40" s="6">
        <v>0.40694444444444444</v>
      </c>
      <c r="N40" s="6">
        <v>0.42083333333333334</v>
      </c>
      <c r="O40" s="4">
        <v>2</v>
      </c>
      <c r="P40" s="4" t="s">
        <v>71</v>
      </c>
      <c r="R40" s="4" t="s">
        <v>69</v>
      </c>
      <c r="S40" s="4" t="s">
        <v>166</v>
      </c>
      <c r="T40" s="4" t="s">
        <v>169</v>
      </c>
    </row>
    <row r="41" spans="1:20">
      <c r="A41" s="4">
        <v>11585</v>
      </c>
      <c r="B41" s="4" t="s">
        <v>114</v>
      </c>
      <c r="C41" s="4">
        <v>6602</v>
      </c>
      <c r="D41" s="4" t="s">
        <v>164</v>
      </c>
      <c r="F41" s="6">
        <v>0.35416666666666669</v>
      </c>
      <c r="G41" s="6">
        <v>0.375</v>
      </c>
      <c r="H41" s="4">
        <v>1</v>
      </c>
      <c r="I41" s="4" t="s">
        <v>174</v>
      </c>
      <c r="J41" s="4" t="s">
        <v>74</v>
      </c>
      <c r="L41" s="4">
        <v>46243</v>
      </c>
      <c r="M41" s="6">
        <v>0.47499999999999998</v>
      </c>
      <c r="N41" s="6">
        <v>0.48888888888888887</v>
      </c>
      <c r="O41" s="4">
        <v>2</v>
      </c>
      <c r="P41" s="4" t="s">
        <v>71</v>
      </c>
      <c r="R41" s="4" t="s">
        <v>69</v>
      </c>
      <c r="S41" s="4" t="s">
        <v>166</v>
      </c>
      <c r="T41" s="4" t="s">
        <v>169</v>
      </c>
    </row>
    <row r="42" spans="1:20">
      <c r="A42" s="4">
        <v>11678</v>
      </c>
      <c r="B42" s="4" t="s">
        <v>115</v>
      </c>
      <c r="C42" s="4">
        <v>6603</v>
      </c>
      <c r="D42" s="4" t="s">
        <v>164</v>
      </c>
      <c r="F42" s="6">
        <v>0.39583333333333331</v>
      </c>
      <c r="G42" s="6">
        <v>0.41666666666666669</v>
      </c>
      <c r="H42" s="4">
        <v>1</v>
      </c>
      <c r="I42" s="4" t="s">
        <v>174</v>
      </c>
      <c r="J42" s="4" t="s">
        <v>74</v>
      </c>
      <c r="L42" s="4">
        <v>46243</v>
      </c>
      <c r="M42" s="6">
        <v>0.42916666666666664</v>
      </c>
      <c r="N42" s="6">
        <v>0.44305555555555554</v>
      </c>
      <c r="O42" s="4">
        <v>2</v>
      </c>
      <c r="P42" s="4" t="s">
        <v>71</v>
      </c>
      <c r="R42" s="4" t="s">
        <v>69</v>
      </c>
      <c r="S42" s="4" t="s">
        <v>166</v>
      </c>
      <c r="T42" s="4" t="s">
        <v>169</v>
      </c>
    </row>
    <row r="43" spans="1:20">
      <c r="A43" s="4">
        <v>11990</v>
      </c>
      <c r="B43" s="4" t="s">
        <v>116</v>
      </c>
      <c r="C43" s="4">
        <v>8542</v>
      </c>
      <c r="D43" s="4" t="s">
        <v>164</v>
      </c>
      <c r="F43" s="6">
        <v>0.49305555555555558</v>
      </c>
      <c r="G43" s="6">
        <v>0.51388888888888895</v>
      </c>
      <c r="H43" s="4">
        <v>1</v>
      </c>
      <c r="I43" s="4" t="s">
        <v>162</v>
      </c>
      <c r="J43" s="4" t="s">
        <v>93</v>
      </c>
      <c r="L43" s="4">
        <v>46243</v>
      </c>
      <c r="M43" s="6">
        <v>0.53472222222222221</v>
      </c>
      <c r="N43" s="6">
        <v>0.54861111111111105</v>
      </c>
      <c r="O43" s="4">
        <v>2</v>
      </c>
      <c r="P43" s="4" t="s">
        <v>71</v>
      </c>
      <c r="R43" s="4" t="s">
        <v>72</v>
      </c>
      <c r="S43" s="4" t="s">
        <v>166</v>
      </c>
      <c r="T43" s="4" t="s">
        <v>169</v>
      </c>
    </row>
    <row r="44" spans="1:20">
      <c r="A44" s="4">
        <v>11201</v>
      </c>
      <c r="B44" s="4" t="s">
        <v>117</v>
      </c>
      <c r="C44" s="4">
        <v>8544</v>
      </c>
      <c r="D44" s="4" t="s">
        <v>164</v>
      </c>
      <c r="F44" s="6">
        <v>0.39583333333333331</v>
      </c>
      <c r="G44" s="6">
        <v>0.41666666666666669</v>
      </c>
      <c r="H44" s="4">
        <v>1</v>
      </c>
      <c r="I44" s="4" t="s">
        <v>174</v>
      </c>
      <c r="J44" s="4" t="s">
        <v>74</v>
      </c>
      <c r="L44" s="4">
        <v>46243</v>
      </c>
      <c r="M44" s="6">
        <v>0.44444444444444442</v>
      </c>
      <c r="N44" s="6">
        <v>0.45833333333333331</v>
      </c>
      <c r="O44" s="4">
        <v>2</v>
      </c>
      <c r="P44" s="4" t="s">
        <v>71</v>
      </c>
      <c r="R44" s="4" t="s">
        <v>72</v>
      </c>
      <c r="S44" s="4" t="s">
        <v>166</v>
      </c>
      <c r="T44" s="4" t="s">
        <v>169</v>
      </c>
    </row>
    <row r="45" spans="1:20">
      <c r="A45" s="4">
        <v>16937</v>
      </c>
      <c r="B45" s="4" t="s">
        <v>118</v>
      </c>
      <c r="C45" s="4">
        <v>8545</v>
      </c>
      <c r="D45" s="4" t="s">
        <v>164</v>
      </c>
      <c r="F45" s="6">
        <v>0.49305555555555558</v>
      </c>
      <c r="G45" s="6">
        <v>0.51388888888888895</v>
      </c>
      <c r="H45" s="4">
        <v>1</v>
      </c>
      <c r="I45" s="4" t="s">
        <v>162</v>
      </c>
      <c r="J45" s="4" t="s">
        <v>93</v>
      </c>
      <c r="L45" s="4">
        <v>46243</v>
      </c>
      <c r="M45" s="6">
        <v>0.54999999999999993</v>
      </c>
      <c r="N45" s="6">
        <v>0.56388888888888877</v>
      </c>
      <c r="O45" s="4">
        <v>2</v>
      </c>
      <c r="P45" s="4" t="s">
        <v>71</v>
      </c>
      <c r="R45" s="4" t="s">
        <v>72</v>
      </c>
      <c r="S45" s="4" t="s">
        <v>166</v>
      </c>
      <c r="T45" s="4" t="s">
        <v>169</v>
      </c>
    </row>
    <row r="46" spans="1:20">
      <c r="A46" s="4">
        <v>10157</v>
      </c>
      <c r="B46" s="4" t="s">
        <v>119</v>
      </c>
      <c r="C46" s="4">
        <v>8546</v>
      </c>
      <c r="D46" s="4" t="s">
        <v>164</v>
      </c>
      <c r="F46" s="6">
        <v>0.4375</v>
      </c>
      <c r="G46" s="6">
        <v>0.45833333333333331</v>
      </c>
      <c r="H46" s="4">
        <v>1</v>
      </c>
      <c r="I46" s="4" t="s">
        <v>174</v>
      </c>
      <c r="J46" s="4" t="s">
        <v>74</v>
      </c>
      <c r="L46" s="4">
        <v>46243</v>
      </c>
      <c r="M46" s="6">
        <v>0.4597222222222222</v>
      </c>
      <c r="N46" s="6">
        <v>0.47361111111111109</v>
      </c>
      <c r="O46" s="4">
        <v>2</v>
      </c>
      <c r="P46" s="4" t="s">
        <v>71</v>
      </c>
      <c r="R46" s="4" t="s">
        <v>72</v>
      </c>
      <c r="S46" s="4" t="s">
        <v>166</v>
      </c>
      <c r="T46" s="4" t="s">
        <v>169</v>
      </c>
    </row>
    <row r="47" spans="1:20">
      <c r="A47" s="4">
        <v>11429</v>
      </c>
      <c r="B47" s="4" t="s">
        <v>120</v>
      </c>
      <c r="C47" s="4">
        <v>8745</v>
      </c>
      <c r="D47" s="4" t="s">
        <v>164</v>
      </c>
      <c r="F47" s="6">
        <v>0.4375</v>
      </c>
      <c r="G47" s="6">
        <v>0.45833333333333331</v>
      </c>
      <c r="H47" s="4">
        <v>1</v>
      </c>
      <c r="I47" s="4" t="s">
        <v>174</v>
      </c>
      <c r="J47" s="4" t="s">
        <v>74</v>
      </c>
      <c r="L47" s="4">
        <v>46243</v>
      </c>
      <c r="M47" s="6">
        <v>0.58055555555555538</v>
      </c>
      <c r="N47" s="6">
        <v>0.59444444444444422</v>
      </c>
      <c r="O47" s="4">
        <v>2</v>
      </c>
      <c r="P47" s="4" t="s">
        <v>71</v>
      </c>
      <c r="R47" s="4" t="s">
        <v>72</v>
      </c>
      <c r="S47" s="4" t="s">
        <v>166</v>
      </c>
      <c r="T47" s="4" t="s">
        <v>169</v>
      </c>
    </row>
    <row r="48" spans="1:20">
      <c r="A48" s="4">
        <v>13139</v>
      </c>
      <c r="B48" s="4" t="s">
        <v>121</v>
      </c>
      <c r="C48" s="4">
        <v>8746</v>
      </c>
      <c r="D48" s="4" t="s">
        <v>164</v>
      </c>
      <c r="F48" s="6">
        <v>0.35416666666666669</v>
      </c>
      <c r="G48" s="6">
        <v>0.375</v>
      </c>
      <c r="H48" s="4">
        <v>1</v>
      </c>
      <c r="I48" s="4" t="s">
        <v>174</v>
      </c>
      <c r="J48" s="4" t="s">
        <v>74</v>
      </c>
      <c r="L48" s="4">
        <v>46243</v>
      </c>
      <c r="M48" s="6">
        <v>0.60277777777777752</v>
      </c>
      <c r="N48" s="6">
        <v>0.61666666666666636</v>
      </c>
      <c r="O48" s="4">
        <v>2</v>
      </c>
      <c r="P48" s="4" t="s">
        <v>71</v>
      </c>
      <c r="R48" s="4" t="s">
        <v>72</v>
      </c>
      <c r="S48" s="4" t="s">
        <v>166</v>
      </c>
      <c r="T48" s="4" t="s">
        <v>169</v>
      </c>
    </row>
    <row r="49" spans="1:20">
      <c r="A49" s="4">
        <v>10871</v>
      </c>
      <c r="B49" s="4" t="s">
        <v>122</v>
      </c>
      <c r="C49" s="4">
        <v>9250</v>
      </c>
      <c r="D49" s="4" t="s">
        <v>164</v>
      </c>
      <c r="F49" s="6">
        <v>0.35416666666666669</v>
      </c>
      <c r="G49" s="6">
        <v>0.375</v>
      </c>
      <c r="H49" s="4">
        <v>1</v>
      </c>
      <c r="I49" s="4" t="s">
        <v>174</v>
      </c>
      <c r="J49" s="4" t="s">
        <v>74</v>
      </c>
      <c r="L49" s="4">
        <v>46243</v>
      </c>
      <c r="M49" s="6">
        <v>0.61805555555555525</v>
      </c>
      <c r="N49" s="6">
        <v>0.63194444444444409</v>
      </c>
      <c r="O49" s="4">
        <v>2</v>
      </c>
      <c r="P49" s="4" t="s">
        <v>71</v>
      </c>
      <c r="R49" s="4" t="s">
        <v>69</v>
      </c>
      <c r="S49" s="4" t="s">
        <v>166</v>
      </c>
      <c r="T49" s="4" t="s">
        <v>169</v>
      </c>
    </row>
    <row r="50" spans="1:20">
      <c r="A50" s="4">
        <v>10868</v>
      </c>
      <c r="B50" s="4" t="s">
        <v>123</v>
      </c>
      <c r="C50" s="4">
        <v>9251</v>
      </c>
      <c r="D50" s="4" t="s">
        <v>164</v>
      </c>
      <c r="F50" s="6">
        <v>0.39583333333333331</v>
      </c>
      <c r="G50" s="6">
        <v>0.41666666666666669</v>
      </c>
      <c r="H50" s="4">
        <v>1</v>
      </c>
      <c r="I50" s="4" t="s">
        <v>174</v>
      </c>
      <c r="J50" s="4" t="s">
        <v>74</v>
      </c>
      <c r="L50" s="4">
        <v>46243</v>
      </c>
      <c r="M50" s="6">
        <v>0.63333333333333297</v>
      </c>
      <c r="N50" s="6">
        <v>0.64722222222222181</v>
      </c>
      <c r="O50" s="4">
        <v>2</v>
      </c>
      <c r="P50" s="4" t="s">
        <v>71</v>
      </c>
      <c r="R50" s="4" t="s">
        <v>69</v>
      </c>
      <c r="S50" s="4" t="s">
        <v>166</v>
      </c>
      <c r="T50" s="4" t="s">
        <v>169</v>
      </c>
    </row>
    <row r="51" spans="1:20">
      <c r="A51" s="4">
        <v>13547</v>
      </c>
      <c r="B51" s="4" t="s">
        <v>124</v>
      </c>
      <c r="C51" s="4">
        <v>9252</v>
      </c>
      <c r="D51" s="4" t="s">
        <v>164</v>
      </c>
      <c r="F51" s="6">
        <v>0.4375</v>
      </c>
      <c r="G51" s="6">
        <v>0.45833333333333331</v>
      </c>
      <c r="H51" s="4">
        <v>1</v>
      </c>
      <c r="I51" s="4" t="s">
        <v>174</v>
      </c>
      <c r="J51" s="4" t="s">
        <v>74</v>
      </c>
      <c r="L51" s="4">
        <v>46243</v>
      </c>
      <c r="M51" s="6">
        <v>0.64861111111111069</v>
      </c>
      <c r="N51" s="6">
        <v>0.66249999999999953</v>
      </c>
      <c r="O51" s="4">
        <v>2</v>
      </c>
      <c r="P51" s="4" t="s">
        <v>71</v>
      </c>
      <c r="R51" s="4" t="s">
        <v>69</v>
      </c>
      <c r="S51" s="4" t="s">
        <v>166</v>
      </c>
      <c r="T51" s="4" t="s">
        <v>169</v>
      </c>
    </row>
    <row r="52" spans="1:20">
      <c r="A52" s="4">
        <v>11360</v>
      </c>
      <c r="B52" s="4" t="s">
        <v>125</v>
      </c>
      <c r="C52" s="4">
        <v>9253</v>
      </c>
      <c r="D52" s="4" t="s">
        <v>164</v>
      </c>
      <c r="F52" s="6">
        <v>0.49305555555555558</v>
      </c>
      <c r="G52" s="6">
        <v>0.51388888888888895</v>
      </c>
      <c r="H52" s="4">
        <v>1</v>
      </c>
      <c r="I52" s="4" t="s">
        <v>162</v>
      </c>
      <c r="J52" s="4" t="s">
        <v>93</v>
      </c>
      <c r="L52" s="4">
        <v>46243</v>
      </c>
      <c r="M52" s="6">
        <v>0.67083333333333284</v>
      </c>
      <c r="N52" s="6">
        <v>0.68472222222222168</v>
      </c>
      <c r="O52" s="4">
        <v>2</v>
      </c>
      <c r="P52" s="4" t="s">
        <v>71</v>
      </c>
      <c r="R52" s="4" t="s">
        <v>69</v>
      </c>
      <c r="S52" s="4" t="s">
        <v>166</v>
      </c>
      <c r="T52" s="4" t="s">
        <v>169</v>
      </c>
    </row>
    <row r="53" spans="1:20">
      <c r="A53" s="4">
        <v>14462</v>
      </c>
      <c r="B53" s="4" t="s">
        <v>126</v>
      </c>
      <c r="C53" s="4">
        <v>9254</v>
      </c>
      <c r="D53" s="4" t="s">
        <v>164</v>
      </c>
      <c r="F53" s="6">
        <v>0.49305555555555558</v>
      </c>
      <c r="G53" s="6">
        <v>0.51388888888888895</v>
      </c>
      <c r="H53" s="4">
        <v>1</v>
      </c>
      <c r="I53" s="4" t="s">
        <v>162</v>
      </c>
      <c r="J53" s="4" t="s">
        <v>93</v>
      </c>
      <c r="L53" s="4">
        <v>46243</v>
      </c>
      <c r="M53" s="6">
        <v>0.68611111111111056</v>
      </c>
      <c r="N53" s="6">
        <v>0.6999999999999994</v>
      </c>
      <c r="O53" s="4">
        <v>2</v>
      </c>
      <c r="P53" s="4" t="s">
        <v>71</v>
      </c>
      <c r="R53" s="4" t="s">
        <v>69</v>
      </c>
      <c r="S53" s="4" t="s">
        <v>166</v>
      </c>
      <c r="T53" s="4" t="s">
        <v>169</v>
      </c>
    </row>
    <row r="54" spans="1:20">
      <c r="A54" s="4">
        <v>16334</v>
      </c>
      <c r="B54" s="4" t="s">
        <v>127</v>
      </c>
      <c r="C54" s="4">
        <v>9255</v>
      </c>
      <c r="D54" s="4" t="s">
        <v>164</v>
      </c>
      <c r="F54" s="6">
        <v>0.49305555555555558</v>
      </c>
      <c r="G54" s="6">
        <v>0.51388888888888895</v>
      </c>
      <c r="H54" s="4">
        <v>1</v>
      </c>
      <c r="I54" s="4" t="s">
        <v>162</v>
      </c>
      <c r="J54" s="4" t="s">
        <v>93</v>
      </c>
      <c r="L54" s="4">
        <v>46243</v>
      </c>
      <c r="M54" s="6">
        <v>0.70138888888888828</v>
      </c>
      <c r="N54" s="6">
        <v>0.71527777777777712</v>
      </c>
      <c r="O54" s="4">
        <v>2</v>
      </c>
      <c r="P54" s="4" t="s">
        <v>71</v>
      </c>
      <c r="R54" s="4" t="s">
        <v>69</v>
      </c>
      <c r="S54" s="4" t="s">
        <v>166</v>
      </c>
      <c r="T54" s="4" t="s">
        <v>169</v>
      </c>
    </row>
    <row r="55" spans="1:20">
      <c r="A55" s="4">
        <v>13334</v>
      </c>
      <c r="B55" s="4" t="s">
        <v>175</v>
      </c>
      <c r="C55" s="4">
        <v>9256</v>
      </c>
      <c r="D55" s="4" t="s">
        <v>164</v>
      </c>
      <c r="F55" s="6">
        <v>0.49305555555555558</v>
      </c>
      <c r="G55" s="6">
        <v>0.51388888888888895</v>
      </c>
      <c r="H55" s="4">
        <v>1</v>
      </c>
      <c r="I55" s="4" t="s">
        <v>162</v>
      </c>
      <c r="J55" s="4" t="s">
        <v>93</v>
      </c>
      <c r="L55" s="4">
        <v>46243</v>
      </c>
      <c r="M55" s="6">
        <v>0.56527777777777777</v>
      </c>
      <c r="N55" s="6">
        <v>0.57916666666666672</v>
      </c>
      <c r="O55" s="4">
        <v>2</v>
      </c>
      <c r="P55" s="4" t="s">
        <v>71</v>
      </c>
      <c r="R55" s="4" t="s">
        <v>72</v>
      </c>
      <c r="S55" s="4" t="s">
        <v>166</v>
      </c>
      <c r="T55" s="4" t="s">
        <v>169</v>
      </c>
    </row>
    <row r="56" spans="1:20">
      <c r="A56" s="4">
        <v>10142</v>
      </c>
      <c r="B56" s="4" t="s">
        <v>128</v>
      </c>
      <c r="C56" s="4">
        <v>4303</v>
      </c>
      <c r="D56" s="4" t="s">
        <v>163</v>
      </c>
      <c r="F56" s="6">
        <v>0.46527777777777773</v>
      </c>
      <c r="G56" s="6">
        <v>0.4861111111111111</v>
      </c>
      <c r="H56" s="4">
        <v>3</v>
      </c>
      <c r="I56" s="4" t="s">
        <v>70</v>
      </c>
      <c r="J56" s="4" t="s">
        <v>93</v>
      </c>
      <c r="L56" s="4">
        <v>46242</v>
      </c>
      <c r="M56" s="6">
        <v>0.54999999999999993</v>
      </c>
      <c r="N56" s="6">
        <v>0.56388888888888877</v>
      </c>
      <c r="O56" s="4">
        <v>3</v>
      </c>
      <c r="P56" s="4" t="s">
        <v>129</v>
      </c>
      <c r="R56" s="4" t="s">
        <v>130</v>
      </c>
      <c r="S56" s="4" t="s">
        <v>170</v>
      </c>
      <c r="T56" s="4" t="s">
        <v>172</v>
      </c>
    </row>
    <row r="57" spans="1:20">
      <c r="A57" s="4">
        <v>13568</v>
      </c>
      <c r="B57" s="4" t="s">
        <v>131</v>
      </c>
      <c r="C57" s="4">
        <v>4315</v>
      </c>
      <c r="D57" s="4" t="s">
        <v>163</v>
      </c>
      <c r="F57" s="6">
        <v>0.46527777777777773</v>
      </c>
      <c r="G57" s="6">
        <v>0.4861111111111111</v>
      </c>
      <c r="H57" s="4">
        <v>3</v>
      </c>
      <c r="I57" s="4" t="s">
        <v>70</v>
      </c>
      <c r="J57" s="4" t="s">
        <v>93</v>
      </c>
      <c r="L57" s="4">
        <v>46242</v>
      </c>
      <c r="M57" s="6">
        <v>0.56527777777777766</v>
      </c>
      <c r="N57" s="6">
        <v>0.5791666666666665</v>
      </c>
      <c r="O57" s="4">
        <v>3</v>
      </c>
      <c r="P57" s="4" t="s">
        <v>129</v>
      </c>
      <c r="R57" s="4" t="s">
        <v>130</v>
      </c>
      <c r="S57" s="4" t="s">
        <v>170</v>
      </c>
      <c r="T57" s="4" t="s">
        <v>172</v>
      </c>
    </row>
    <row r="58" spans="1:20">
      <c r="A58" s="4">
        <v>11633</v>
      </c>
      <c r="B58" s="4" t="s">
        <v>132</v>
      </c>
      <c r="C58" s="4">
        <v>4320</v>
      </c>
      <c r="D58" s="4" t="s">
        <v>163</v>
      </c>
      <c r="F58" s="6">
        <v>0.46527777777777773</v>
      </c>
      <c r="G58" s="6">
        <v>0.4861111111111111</v>
      </c>
      <c r="H58" s="4">
        <v>3</v>
      </c>
      <c r="I58" s="4" t="s">
        <v>70</v>
      </c>
      <c r="J58" s="4" t="s">
        <v>93</v>
      </c>
      <c r="L58" s="4">
        <v>46242</v>
      </c>
      <c r="M58" s="6">
        <v>0.3611111111111111</v>
      </c>
      <c r="N58" s="6">
        <v>0.375</v>
      </c>
      <c r="O58" s="4">
        <v>3</v>
      </c>
      <c r="P58" s="4" t="s">
        <v>129</v>
      </c>
      <c r="R58" s="4" t="s">
        <v>130</v>
      </c>
      <c r="S58" s="4" t="s">
        <v>170</v>
      </c>
      <c r="T58" s="4" t="s">
        <v>172</v>
      </c>
    </row>
    <row r="59" spans="1:20">
      <c r="A59" s="4">
        <v>16856</v>
      </c>
      <c r="B59" s="4" t="s">
        <v>133</v>
      </c>
      <c r="C59" s="4">
        <v>4329</v>
      </c>
      <c r="D59" s="4" t="s">
        <v>163</v>
      </c>
      <c r="F59" s="6">
        <v>0.46527777777777773</v>
      </c>
      <c r="G59" s="6">
        <v>0.4861111111111111</v>
      </c>
      <c r="H59" s="4">
        <v>3</v>
      </c>
      <c r="I59" s="4" t="s">
        <v>70</v>
      </c>
      <c r="J59" s="4" t="s">
        <v>93</v>
      </c>
      <c r="L59" s="4">
        <v>46242</v>
      </c>
      <c r="M59" s="6">
        <v>0.58055555555555538</v>
      </c>
      <c r="N59" s="6">
        <v>0.59444444444444422</v>
      </c>
      <c r="O59" s="4">
        <v>3</v>
      </c>
      <c r="P59" s="4" t="s">
        <v>129</v>
      </c>
      <c r="R59" s="4" t="s">
        <v>130</v>
      </c>
      <c r="S59" s="4" t="s">
        <v>170</v>
      </c>
      <c r="T59" s="4" t="s">
        <v>172</v>
      </c>
    </row>
    <row r="60" spans="1:20">
      <c r="A60" s="4">
        <v>10091</v>
      </c>
      <c r="B60" s="4" t="s">
        <v>134</v>
      </c>
      <c r="C60" s="4">
        <v>4335</v>
      </c>
      <c r="D60" s="4" t="s">
        <v>163</v>
      </c>
      <c r="F60" s="6">
        <v>0.46527777777777773</v>
      </c>
      <c r="G60" s="6">
        <v>0.4861111111111111</v>
      </c>
      <c r="H60" s="4">
        <v>3</v>
      </c>
      <c r="I60" s="4" t="s">
        <v>70</v>
      </c>
      <c r="J60" s="4" t="s">
        <v>93</v>
      </c>
      <c r="L60" s="4">
        <v>46242</v>
      </c>
      <c r="M60" s="6">
        <v>0.60277777777777752</v>
      </c>
      <c r="N60" s="6">
        <v>0.61666666666666636</v>
      </c>
      <c r="O60" s="4">
        <v>3</v>
      </c>
      <c r="P60" s="4" t="s">
        <v>129</v>
      </c>
      <c r="R60" s="4" t="s">
        <v>130</v>
      </c>
      <c r="S60" s="4" t="s">
        <v>170</v>
      </c>
      <c r="T60" s="4" t="s">
        <v>172</v>
      </c>
    </row>
    <row r="61" spans="1:20">
      <c r="A61" s="4">
        <v>13028</v>
      </c>
      <c r="B61" s="4" t="s">
        <v>135</v>
      </c>
      <c r="C61" s="4">
        <v>4343</v>
      </c>
      <c r="D61" s="4" t="s">
        <v>163</v>
      </c>
      <c r="F61" s="6">
        <v>0.46527777777777773</v>
      </c>
      <c r="G61" s="6">
        <v>0.4861111111111111</v>
      </c>
      <c r="H61" s="4">
        <v>3</v>
      </c>
      <c r="I61" s="4" t="s">
        <v>70</v>
      </c>
      <c r="J61" s="4" t="s">
        <v>93</v>
      </c>
      <c r="L61" s="4">
        <v>46242</v>
      </c>
      <c r="M61" s="6">
        <v>0.61805555555555525</v>
      </c>
      <c r="N61" s="6">
        <v>0.63194444444444409</v>
      </c>
      <c r="O61" s="4">
        <v>3</v>
      </c>
      <c r="P61" s="4" t="s">
        <v>129</v>
      </c>
      <c r="R61" s="4" t="s">
        <v>130</v>
      </c>
      <c r="S61" s="4" t="s">
        <v>170</v>
      </c>
      <c r="T61" s="4" t="s">
        <v>172</v>
      </c>
    </row>
    <row r="62" spans="1:20">
      <c r="A62" s="4">
        <v>11723</v>
      </c>
      <c r="B62" s="4" t="s">
        <v>136</v>
      </c>
      <c r="C62" s="4">
        <v>4350</v>
      </c>
      <c r="D62" s="4" t="s">
        <v>163</v>
      </c>
      <c r="F62" s="6">
        <v>0.46527777777777773</v>
      </c>
      <c r="G62" s="6">
        <v>0.4861111111111111</v>
      </c>
      <c r="H62" s="4">
        <v>3</v>
      </c>
      <c r="I62" s="4" t="s">
        <v>70</v>
      </c>
      <c r="J62" s="4" t="s">
        <v>93</v>
      </c>
      <c r="L62" s="4">
        <v>46242</v>
      </c>
      <c r="M62" s="6">
        <v>0.37638888888888888</v>
      </c>
      <c r="N62" s="6">
        <v>0.39027777777777778</v>
      </c>
      <c r="O62" s="4">
        <v>3</v>
      </c>
      <c r="P62" s="4" t="s">
        <v>129</v>
      </c>
      <c r="R62" s="4" t="s">
        <v>130</v>
      </c>
      <c r="S62" s="4" t="s">
        <v>170</v>
      </c>
      <c r="T62" s="4" t="s">
        <v>172</v>
      </c>
    </row>
    <row r="63" spans="1:20">
      <c r="A63" s="4">
        <v>12218</v>
      </c>
      <c r="B63" s="4" t="s">
        <v>137</v>
      </c>
      <c r="C63" s="4">
        <v>4352</v>
      </c>
      <c r="D63" s="4" t="s">
        <v>163</v>
      </c>
      <c r="F63" s="6">
        <v>0.46527777777777773</v>
      </c>
      <c r="G63" s="6">
        <v>0.4861111111111111</v>
      </c>
      <c r="H63" s="4">
        <v>3</v>
      </c>
      <c r="I63" s="4" t="s">
        <v>70</v>
      </c>
      <c r="J63" s="4" t="s">
        <v>93</v>
      </c>
      <c r="L63" s="4">
        <v>46242</v>
      </c>
      <c r="M63" s="6">
        <v>0.4597222222222222</v>
      </c>
      <c r="N63" s="6">
        <v>0.47361111111111109</v>
      </c>
      <c r="O63" s="4">
        <v>3</v>
      </c>
      <c r="P63" s="4" t="s">
        <v>129</v>
      </c>
      <c r="R63" s="4" t="s">
        <v>130</v>
      </c>
      <c r="S63" s="4" t="s">
        <v>170</v>
      </c>
      <c r="T63" s="4" t="s">
        <v>172</v>
      </c>
    </row>
    <row r="64" spans="1:20">
      <c r="A64" s="4">
        <v>12389</v>
      </c>
      <c r="B64" s="4" t="s">
        <v>138</v>
      </c>
      <c r="C64" s="4">
        <v>4354</v>
      </c>
      <c r="D64" s="4" t="s">
        <v>163</v>
      </c>
      <c r="F64" s="6">
        <v>0.46527777777777773</v>
      </c>
      <c r="G64" s="6">
        <v>0.4861111111111111</v>
      </c>
      <c r="H64" s="4">
        <v>3</v>
      </c>
      <c r="I64" s="4" t="s">
        <v>70</v>
      </c>
      <c r="J64" s="4" t="s">
        <v>93</v>
      </c>
      <c r="L64" s="4">
        <v>46242</v>
      </c>
      <c r="M64" s="6">
        <v>0.39166666666666666</v>
      </c>
      <c r="N64" s="6">
        <v>0.40555555555555556</v>
      </c>
      <c r="O64" s="4">
        <v>3</v>
      </c>
      <c r="P64" s="4" t="s">
        <v>129</v>
      </c>
      <c r="R64" s="4" t="s">
        <v>130</v>
      </c>
      <c r="S64" s="4" t="s">
        <v>170</v>
      </c>
      <c r="T64" s="4" t="s">
        <v>172</v>
      </c>
    </row>
    <row r="65" spans="1:20">
      <c r="A65" s="4">
        <v>11900</v>
      </c>
      <c r="B65" s="4" t="s">
        <v>139</v>
      </c>
      <c r="C65" s="4">
        <v>7601</v>
      </c>
      <c r="D65" s="4" t="s">
        <v>163</v>
      </c>
      <c r="F65" s="6">
        <v>0.46527777777777773</v>
      </c>
      <c r="G65" s="6">
        <v>0.4861111111111111</v>
      </c>
      <c r="H65" s="4">
        <v>3</v>
      </c>
      <c r="I65" s="4" t="s">
        <v>70</v>
      </c>
      <c r="J65" s="4" t="s">
        <v>93</v>
      </c>
      <c r="L65" s="4">
        <v>46242</v>
      </c>
      <c r="M65" s="6">
        <v>0.40694444444444444</v>
      </c>
      <c r="N65" s="6">
        <v>0.42083333333333334</v>
      </c>
      <c r="O65" s="4">
        <v>3</v>
      </c>
      <c r="P65" s="4" t="s">
        <v>129</v>
      </c>
      <c r="R65" s="4" t="s">
        <v>130</v>
      </c>
      <c r="S65" s="4" t="s">
        <v>170</v>
      </c>
      <c r="T65" s="4" t="s">
        <v>172</v>
      </c>
    </row>
    <row r="66" spans="1:20">
      <c r="A66" s="4">
        <v>10577</v>
      </c>
      <c r="B66" s="4" t="s">
        <v>140</v>
      </c>
      <c r="C66" s="4">
        <v>8577</v>
      </c>
      <c r="D66" s="4" t="s">
        <v>163</v>
      </c>
      <c r="F66" s="6">
        <v>0.46527777777777773</v>
      </c>
      <c r="G66" s="6">
        <v>0.4861111111111111</v>
      </c>
      <c r="H66" s="4">
        <v>3</v>
      </c>
      <c r="I66" s="4" t="s">
        <v>70</v>
      </c>
      <c r="J66" s="4" t="s">
        <v>93</v>
      </c>
      <c r="L66" s="4">
        <v>46242</v>
      </c>
      <c r="M66" s="6">
        <v>0.42916666666666664</v>
      </c>
      <c r="N66" s="6">
        <v>0.44305555555555554</v>
      </c>
      <c r="O66" s="4">
        <v>3</v>
      </c>
      <c r="P66" s="4" t="s">
        <v>129</v>
      </c>
      <c r="R66" s="4" t="s">
        <v>130</v>
      </c>
      <c r="S66" s="4" t="s">
        <v>170</v>
      </c>
      <c r="T66" s="4" t="s">
        <v>172</v>
      </c>
    </row>
    <row r="67" spans="1:20">
      <c r="A67" s="4">
        <v>11558</v>
      </c>
      <c r="B67" s="4" t="s">
        <v>141</v>
      </c>
      <c r="C67" s="4">
        <v>8578</v>
      </c>
      <c r="D67" s="4" t="s">
        <v>163</v>
      </c>
      <c r="F67" s="6">
        <v>0.46527777777777773</v>
      </c>
      <c r="G67" s="6">
        <v>0.4861111111111111</v>
      </c>
      <c r="H67" s="4">
        <v>3</v>
      </c>
      <c r="I67" s="4" t="s">
        <v>70</v>
      </c>
      <c r="J67" s="4" t="s">
        <v>93</v>
      </c>
      <c r="L67" s="4">
        <v>46242</v>
      </c>
      <c r="M67" s="6">
        <v>0.47499999999999998</v>
      </c>
      <c r="N67" s="6">
        <v>0.48888888888888887</v>
      </c>
      <c r="O67" s="4">
        <v>3</v>
      </c>
      <c r="P67" s="4" t="s">
        <v>129</v>
      </c>
      <c r="R67" s="4" t="s">
        <v>130</v>
      </c>
      <c r="S67" s="4" t="s">
        <v>170</v>
      </c>
      <c r="T67" s="4" t="s">
        <v>172</v>
      </c>
    </row>
    <row r="68" spans="1:20">
      <c r="A68" s="4">
        <v>13436</v>
      </c>
      <c r="B68" s="4" t="s">
        <v>142</v>
      </c>
      <c r="C68" s="4">
        <v>8579</v>
      </c>
      <c r="D68" s="4" t="s">
        <v>163</v>
      </c>
      <c r="F68" s="6">
        <v>0.46527777777777773</v>
      </c>
      <c r="G68" s="6">
        <v>0.4861111111111111</v>
      </c>
      <c r="H68" s="4">
        <v>3</v>
      </c>
      <c r="I68" s="4" t="s">
        <v>70</v>
      </c>
      <c r="J68" s="4" t="s">
        <v>93</v>
      </c>
      <c r="L68" s="4">
        <v>46242</v>
      </c>
      <c r="M68" s="6">
        <v>0.53472222222222221</v>
      </c>
      <c r="N68" s="6">
        <v>0.54861111111111105</v>
      </c>
      <c r="O68" s="4">
        <v>3</v>
      </c>
      <c r="P68" s="4" t="s">
        <v>129</v>
      </c>
      <c r="R68" s="4" t="s">
        <v>130</v>
      </c>
      <c r="S68" s="4" t="s">
        <v>170</v>
      </c>
      <c r="T68" s="4" t="s">
        <v>172</v>
      </c>
    </row>
    <row r="69" spans="1:20">
      <c r="A69" s="4">
        <v>10469</v>
      </c>
      <c r="B69" s="4" t="s">
        <v>143</v>
      </c>
      <c r="C69" s="4">
        <v>8580</v>
      </c>
      <c r="D69" s="4" t="s">
        <v>163</v>
      </c>
      <c r="F69" s="6">
        <v>0.46527777777777773</v>
      </c>
      <c r="G69" s="6">
        <v>0.4861111111111111</v>
      </c>
      <c r="H69" s="4">
        <v>3</v>
      </c>
      <c r="I69" s="4" t="s">
        <v>70</v>
      </c>
      <c r="J69" s="4" t="s">
        <v>93</v>
      </c>
      <c r="L69" s="4">
        <v>46242</v>
      </c>
      <c r="M69" s="6">
        <v>0.44444444444444442</v>
      </c>
      <c r="N69" s="6">
        <v>0.45833333333333331</v>
      </c>
      <c r="O69" s="4">
        <v>3</v>
      </c>
      <c r="P69" s="4" t="s">
        <v>129</v>
      </c>
      <c r="R69" s="4" t="s">
        <v>130</v>
      </c>
      <c r="S69" s="4" t="s">
        <v>170</v>
      </c>
      <c r="T69" s="4" t="s">
        <v>172</v>
      </c>
    </row>
    <row r="70" spans="1:20">
      <c r="A70" s="4">
        <v>11561</v>
      </c>
      <c r="B70" s="4" t="s">
        <v>144</v>
      </c>
      <c r="C70" s="4">
        <v>8750</v>
      </c>
      <c r="D70" s="4" t="s">
        <v>163</v>
      </c>
      <c r="F70" s="6">
        <v>0.46527777777777773</v>
      </c>
      <c r="G70" s="6">
        <v>0.4861111111111111</v>
      </c>
      <c r="H70" s="4">
        <v>3</v>
      </c>
      <c r="I70" s="4" t="s">
        <v>70</v>
      </c>
      <c r="J70" s="4" t="s">
        <v>93</v>
      </c>
      <c r="L70" s="4">
        <v>46242</v>
      </c>
      <c r="M70" s="6">
        <v>0.63333333333333297</v>
      </c>
      <c r="N70" s="6">
        <v>0.64722222222222181</v>
      </c>
      <c r="O70" s="4">
        <v>3</v>
      </c>
      <c r="P70" s="4" t="s">
        <v>129</v>
      </c>
      <c r="R70" s="4" t="s">
        <v>130</v>
      </c>
      <c r="S70" s="4" t="s">
        <v>170</v>
      </c>
      <c r="T70" s="4" t="s">
        <v>172</v>
      </c>
    </row>
    <row r="71" spans="1:20">
      <c r="A71" s="4">
        <v>13706</v>
      </c>
      <c r="B71" s="4" t="s">
        <v>145</v>
      </c>
      <c r="C71" s="4">
        <v>9501</v>
      </c>
      <c r="D71" s="4" t="s">
        <v>163</v>
      </c>
      <c r="F71" s="6">
        <v>0.46527777777777773</v>
      </c>
      <c r="G71" s="6">
        <v>0.4861111111111111</v>
      </c>
      <c r="H71" s="4">
        <v>3</v>
      </c>
      <c r="I71" s="4" t="s">
        <v>70</v>
      </c>
      <c r="J71" s="4" t="s">
        <v>93</v>
      </c>
      <c r="L71" s="4">
        <v>46242</v>
      </c>
      <c r="M71" s="6">
        <v>0.64861111111111114</v>
      </c>
      <c r="N71" s="6">
        <v>0.66249999999999998</v>
      </c>
      <c r="O71" s="4">
        <v>3</v>
      </c>
      <c r="P71" s="4" t="s">
        <v>129</v>
      </c>
      <c r="R71" s="4" t="s">
        <v>69</v>
      </c>
      <c r="S71" s="4" t="s">
        <v>170</v>
      </c>
      <c r="T71" s="4" t="s">
        <v>172</v>
      </c>
    </row>
    <row r="72" spans="1:20">
      <c r="A72" s="4">
        <v>11273</v>
      </c>
      <c r="B72" s="4" t="s">
        <v>146</v>
      </c>
      <c r="C72" s="4">
        <v>9502</v>
      </c>
      <c r="D72" s="4" t="s">
        <v>163</v>
      </c>
      <c r="F72" s="6">
        <v>0.46527777777777773</v>
      </c>
      <c r="G72" s="6">
        <v>0.4861111111111111</v>
      </c>
      <c r="H72" s="4">
        <v>3</v>
      </c>
      <c r="I72" s="4" t="s">
        <v>70</v>
      </c>
      <c r="J72" s="4" t="s">
        <v>93</v>
      </c>
      <c r="L72" s="4">
        <v>46243</v>
      </c>
      <c r="M72" s="6">
        <v>0.3611111111111111</v>
      </c>
      <c r="N72" s="6">
        <v>0.375</v>
      </c>
      <c r="O72" s="4">
        <v>2</v>
      </c>
      <c r="P72" s="4" t="s">
        <v>147</v>
      </c>
      <c r="R72" s="4" t="s">
        <v>69</v>
      </c>
      <c r="S72" s="4" t="s">
        <v>170</v>
      </c>
      <c r="T72" s="4" t="s">
        <v>172</v>
      </c>
    </row>
    <row r="73" spans="1:20">
      <c r="A73" s="4">
        <v>11492</v>
      </c>
      <c r="B73" s="4" t="s">
        <v>148</v>
      </c>
      <c r="C73" s="4">
        <v>9503</v>
      </c>
      <c r="D73" s="4" t="s">
        <v>163</v>
      </c>
      <c r="F73" s="6">
        <v>0.46527777777777773</v>
      </c>
      <c r="G73" s="6">
        <v>0.4861111111111111</v>
      </c>
      <c r="H73" s="4">
        <v>3</v>
      </c>
      <c r="I73" s="4" t="s">
        <v>70</v>
      </c>
      <c r="J73" s="4" t="s">
        <v>93</v>
      </c>
      <c r="L73" s="4">
        <v>46243</v>
      </c>
      <c r="M73" s="6">
        <v>0.37638888888888888</v>
      </c>
      <c r="N73" s="6">
        <v>0.39027777777777778</v>
      </c>
      <c r="O73" s="4">
        <v>2</v>
      </c>
      <c r="P73" s="4" t="s">
        <v>147</v>
      </c>
      <c r="R73" s="4" t="s">
        <v>69</v>
      </c>
      <c r="S73" s="4" t="s">
        <v>170</v>
      </c>
      <c r="T73" s="4" t="s">
        <v>172</v>
      </c>
    </row>
    <row r="74" spans="1:20">
      <c r="A74" s="4">
        <v>10718</v>
      </c>
      <c r="B74" s="4" t="s">
        <v>149</v>
      </c>
      <c r="C74" s="4">
        <v>9504</v>
      </c>
      <c r="D74" s="4" t="s">
        <v>163</v>
      </c>
      <c r="F74" s="6">
        <v>0.46527777777777773</v>
      </c>
      <c r="G74" s="6">
        <v>0.4861111111111111</v>
      </c>
      <c r="H74" s="4">
        <v>3</v>
      </c>
      <c r="I74" s="4" t="s">
        <v>70</v>
      </c>
      <c r="J74" s="4" t="s">
        <v>93</v>
      </c>
      <c r="L74" s="4">
        <v>46243</v>
      </c>
      <c r="M74" s="6">
        <v>0.47499999999999998</v>
      </c>
      <c r="N74" s="6">
        <v>0.48888888888888887</v>
      </c>
      <c r="O74" s="4">
        <v>2</v>
      </c>
      <c r="P74" s="4" t="s">
        <v>147</v>
      </c>
      <c r="R74" s="4" t="s">
        <v>69</v>
      </c>
      <c r="S74" s="4" t="s">
        <v>170</v>
      </c>
      <c r="T74" s="4" t="s">
        <v>172</v>
      </c>
    </row>
    <row r="75" spans="1:20">
      <c r="A75" s="4">
        <v>12272</v>
      </c>
      <c r="B75" s="4" t="s">
        <v>150</v>
      </c>
      <c r="C75" s="4">
        <v>9505</v>
      </c>
      <c r="D75" s="4" t="s">
        <v>163</v>
      </c>
      <c r="F75" s="6">
        <v>0.35416666666666669</v>
      </c>
      <c r="G75" s="6">
        <v>0.375</v>
      </c>
      <c r="H75" s="4">
        <v>2</v>
      </c>
      <c r="I75" s="4" t="s">
        <v>147</v>
      </c>
      <c r="J75" s="4" t="s">
        <v>74</v>
      </c>
      <c r="L75" s="4">
        <v>46243</v>
      </c>
      <c r="M75" s="6">
        <v>0.39166666666666666</v>
      </c>
      <c r="N75" s="6">
        <v>0.40555555555555556</v>
      </c>
      <c r="O75" s="4">
        <v>2</v>
      </c>
      <c r="P75" s="4" t="s">
        <v>147</v>
      </c>
      <c r="R75" s="4" t="s">
        <v>69</v>
      </c>
      <c r="S75" s="4" t="s">
        <v>170</v>
      </c>
      <c r="T75" s="4" t="s">
        <v>171</v>
      </c>
    </row>
    <row r="76" spans="1:20">
      <c r="A76" s="4">
        <v>14093</v>
      </c>
      <c r="B76" s="4" t="s">
        <v>151</v>
      </c>
      <c r="C76" s="4">
        <v>9506</v>
      </c>
      <c r="D76" s="4" t="s">
        <v>163</v>
      </c>
      <c r="F76" s="6">
        <v>0.35416666666666669</v>
      </c>
      <c r="G76" s="6">
        <v>0.375</v>
      </c>
      <c r="H76" s="4">
        <v>2</v>
      </c>
      <c r="I76" s="4" t="s">
        <v>147</v>
      </c>
      <c r="J76" s="4" t="s">
        <v>74</v>
      </c>
      <c r="L76" s="4">
        <v>46243</v>
      </c>
      <c r="M76" s="6">
        <v>0.40694444444444444</v>
      </c>
      <c r="N76" s="6">
        <v>0.42083333333333334</v>
      </c>
      <c r="O76" s="4">
        <v>2</v>
      </c>
      <c r="P76" s="4" t="s">
        <v>147</v>
      </c>
      <c r="R76" s="4" t="s">
        <v>69</v>
      </c>
      <c r="S76" s="4" t="s">
        <v>170</v>
      </c>
      <c r="T76" s="4" t="s">
        <v>171</v>
      </c>
    </row>
    <row r="77" spans="1:20">
      <c r="A77" s="4">
        <v>16367</v>
      </c>
      <c r="B77" s="4" t="s">
        <v>152</v>
      </c>
      <c r="C77" s="4">
        <v>9507</v>
      </c>
      <c r="D77" s="4" t="s">
        <v>163</v>
      </c>
      <c r="F77" s="6">
        <v>0.35416666666666669</v>
      </c>
      <c r="G77" s="6">
        <v>0.375</v>
      </c>
      <c r="H77" s="4">
        <v>2</v>
      </c>
      <c r="I77" s="4" t="s">
        <v>147</v>
      </c>
      <c r="J77" s="4" t="s">
        <v>74</v>
      </c>
      <c r="L77" s="4">
        <v>46243</v>
      </c>
      <c r="M77" s="6">
        <v>0.42916666666666664</v>
      </c>
      <c r="N77" s="6">
        <v>0.44305555555555554</v>
      </c>
      <c r="O77" s="4">
        <v>2</v>
      </c>
      <c r="P77" s="4" t="s">
        <v>147</v>
      </c>
      <c r="R77" s="4" t="s">
        <v>69</v>
      </c>
      <c r="S77" s="4" t="s">
        <v>170</v>
      </c>
      <c r="T77" s="4" t="s">
        <v>171</v>
      </c>
    </row>
    <row r="78" spans="1:20">
      <c r="A78" s="4">
        <v>10640</v>
      </c>
      <c r="B78" s="4" t="s">
        <v>153</v>
      </c>
      <c r="C78" s="4">
        <v>9508</v>
      </c>
      <c r="D78" s="4" t="s">
        <v>163</v>
      </c>
      <c r="F78" s="6">
        <v>0.35416666666666669</v>
      </c>
      <c r="G78" s="6">
        <v>0.375</v>
      </c>
      <c r="H78" s="4">
        <v>2</v>
      </c>
      <c r="I78" s="4" t="s">
        <v>147</v>
      </c>
      <c r="J78" s="4" t="s">
        <v>74</v>
      </c>
      <c r="L78" s="4">
        <v>46243</v>
      </c>
      <c r="M78" s="6">
        <v>0.44444444444444442</v>
      </c>
      <c r="N78" s="6">
        <v>0.45833333333333331</v>
      </c>
      <c r="O78" s="4">
        <v>2</v>
      </c>
      <c r="P78" s="4" t="s">
        <v>147</v>
      </c>
      <c r="R78" s="4" t="s">
        <v>69</v>
      </c>
      <c r="S78" s="4" t="s">
        <v>170</v>
      </c>
      <c r="T78" s="4" t="s">
        <v>171</v>
      </c>
    </row>
    <row r="79" spans="1:20">
      <c r="A79" s="4">
        <v>14192</v>
      </c>
      <c r="B79" s="4" t="s">
        <v>154</v>
      </c>
      <c r="C79" s="4">
        <v>9509</v>
      </c>
      <c r="D79" s="4" t="s">
        <v>163</v>
      </c>
      <c r="F79" s="6">
        <v>0.35416666666666669</v>
      </c>
      <c r="G79" s="6">
        <v>0.375</v>
      </c>
      <c r="H79" s="4">
        <v>2</v>
      </c>
      <c r="I79" s="4" t="s">
        <v>147</v>
      </c>
      <c r="J79" s="4" t="s">
        <v>74</v>
      </c>
      <c r="L79" s="4">
        <v>46243</v>
      </c>
      <c r="M79" s="6">
        <v>0.4597222222222222</v>
      </c>
      <c r="N79" s="6">
        <v>0.47361111111111109</v>
      </c>
      <c r="O79" s="4">
        <v>2</v>
      </c>
      <c r="P79" s="4" t="s">
        <v>147</v>
      </c>
      <c r="R79" s="4" t="s">
        <v>69</v>
      </c>
      <c r="S79" s="4" t="s">
        <v>170</v>
      </c>
      <c r="T79" s="4" t="s">
        <v>171</v>
      </c>
    </row>
    <row r="80" spans="1:20">
      <c r="A80" s="4">
        <v>11837</v>
      </c>
      <c r="B80" s="4" t="s">
        <v>155</v>
      </c>
      <c r="C80" s="4">
        <v>9510</v>
      </c>
      <c r="D80" s="4" t="s">
        <v>163</v>
      </c>
      <c r="F80" s="6">
        <v>0.35416666666666669</v>
      </c>
      <c r="G80" s="6">
        <v>0.375</v>
      </c>
      <c r="H80" s="4">
        <v>2</v>
      </c>
      <c r="I80" s="4" t="s">
        <v>147</v>
      </c>
      <c r="J80" s="4" t="s">
        <v>74</v>
      </c>
      <c r="L80" s="4">
        <v>46243</v>
      </c>
      <c r="M80" s="6">
        <v>0.53472222222222221</v>
      </c>
      <c r="N80" s="6">
        <v>0.54861111111111105</v>
      </c>
      <c r="O80" s="4">
        <v>2</v>
      </c>
      <c r="P80" s="4" t="s">
        <v>147</v>
      </c>
      <c r="R80" s="4" t="s">
        <v>69</v>
      </c>
      <c r="S80" s="4" t="s">
        <v>170</v>
      </c>
      <c r="T80" s="4" t="s">
        <v>171</v>
      </c>
    </row>
    <row r="81" spans="1:20">
      <c r="A81" s="4">
        <v>11960</v>
      </c>
      <c r="B81" s="4" t="s">
        <v>156</v>
      </c>
      <c r="C81" s="4">
        <v>9511</v>
      </c>
      <c r="D81" s="4" t="s">
        <v>163</v>
      </c>
      <c r="F81" s="6">
        <v>0.35416666666666669</v>
      </c>
      <c r="G81" s="6">
        <v>0.375</v>
      </c>
      <c r="H81" s="4">
        <v>2</v>
      </c>
      <c r="I81" s="4" t="s">
        <v>147</v>
      </c>
      <c r="J81" s="4" t="s">
        <v>74</v>
      </c>
      <c r="L81" s="4">
        <v>46243</v>
      </c>
      <c r="M81" s="6">
        <v>0.54999999999999993</v>
      </c>
      <c r="N81" s="6">
        <v>0.56388888888888877</v>
      </c>
      <c r="O81" s="4">
        <v>2</v>
      </c>
      <c r="P81" s="4" t="s">
        <v>147</v>
      </c>
      <c r="R81" s="4" t="s">
        <v>69</v>
      </c>
      <c r="S81" s="4" t="s">
        <v>170</v>
      </c>
      <c r="T81" s="4" t="s">
        <v>171</v>
      </c>
    </row>
    <row r="82" spans="1:20">
      <c r="A82" s="4">
        <v>13511</v>
      </c>
      <c r="B82" s="4" t="s">
        <v>157</v>
      </c>
      <c r="C82" s="4">
        <v>9512</v>
      </c>
      <c r="D82" s="4" t="s">
        <v>163</v>
      </c>
      <c r="F82" s="6">
        <v>0.35416666666666669</v>
      </c>
      <c r="G82" s="6">
        <v>0.375</v>
      </c>
      <c r="H82" s="4">
        <v>2</v>
      </c>
      <c r="I82" s="4" t="s">
        <v>147</v>
      </c>
      <c r="J82" s="4" t="s">
        <v>74</v>
      </c>
      <c r="L82" s="4">
        <v>46243</v>
      </c>
      <c r="M82" s="6">
        <v>0.56527777777777766</v>
      </c>
      <c r="N82" s="6">
        <v>0.5791666666666665</v>
      </c>
      <c r="O82" s="4">
        <v>2</v>
      </c>
      <c r="P82" s="4" t="s">
        <v>147</v>
      </c>
      <c r="R82" s="4" t="s">
        <v>69</v>
      </c>
      <c r="S82" s="4" t="s">
        <v>170</v>
      </c>
      <c r="T82" s="4" t="s">
        <v>171</v>
      </c>
    </row>
    <row r="83" spans="1:20">
      <c r="A83" s="4">
        <v>10685</v>
      </c>
      <c r="B83" s="4" t="s">
        <v>158</v>
      </c>
      <c r="C83" s="4">
        <v>9513</v>
      </c>
      <c r="D83" s="4" t="s">
        <v>163</v>
      </c>
      <c r="F83" s="6">
        <v>0.35416666666666669</v>
      </c>
      <c r="G83" s="6">
        <v>0.375</v>
      </c>
      <c r="H83" s="4">
        <v>2</v>
      </c>
      <c r="I83" s="4" t="s">
        <v>147</v>
      </c>
      <c r="J83" s="4" t="s">
        <v>74</v>
      </c>
      <c r="L83" s="4">
        <v>46243</v>
      </c>
      <c r="M83" s="6">
        <v>0.58055555555555538</v>
      </c>
      <c r="N83" s="6">
        <v>0.59444444444444422</v>
      </c>
      <c r="O83" s="4">
        <v>2</v>
      </c>
      <c r="P83" s="4" t="s">
        <v>147</v>
      </c>
      <c r="R83" s="4" t="s">
        <v>69</v>
      </c>
      <c r="S83" s="4" t="s">
        <v>170</v>
      </c>
      <c r="T83" s="4" t="s">
        <v>171</v>
      </c>
    </row>
    <row r="84" spans="1:20">
      <c r="A84" s="4">
        <v>13400</v>
      </c>
      <c r="B84" s="4" t="s">
        <v>159</v>
      </c>
      <c r="C84" s="4">
        <v>9514</v>
      </c>
      <c r="D84" s="4" t="s">
        <v>163</v>
      </c>
      <c r="F84" s="6">
        <v>0.35416666666666669</v>
      </c>
      <c r="G84" s="6">
        <v>0.375</v>
      </c>
      <c r="H84" s="4">
        <v>2</v>
      </c>
      <c r="I84" s="4" t="s">
        <v>147</v>
      </c>
      <c r="J84" s="4" t="s">
        <v>74</v>
      </c>
      <c r="L84" s="4">
        <v>46243</v>
      </c>
      <c r="M84" s="6">
        <v>0.60277777777777752</v>
      </c>
      <c r="N84" s="6">
        <v>0.61666666666666636</v>
      </c>
      <c r="O84" s="4">
        <v>2</v>
      </c>
      <c r="P84" s="4" t="s">
        <v>147</v>
      </c>
      <c r="R84" s="4" t="s">
        <v>69</v>
      </c>
      <c r="S84" s="4" t="s">
        <v>170</v>
      </c>
      <c r="T84" s="4" t="s">
        <v>171</v>
      </c>
    </row>
    <row r="85" spans="1:20">
      <c r="A85" s="4">
        <v>10085</v>
      </c>
      <c r="B85" s="4" t="s">
        <v>160</v>
      </c>
      <c r="C85" s="4">
        <v>9515</v>
      </c>
      <c r="D85" s="4" t="s">
        <v>163</v>
      </c>
      <c r="F85" s="6">
        <v>0.35416666666666669</v>
      </c>
      <c r="G85" s="6">
        <v>0.375</v>
      </c>
      <c r="H85" s="4">
        <v>2</v>
      </c>
      <c r="I85" s="4" t="s">
        <v>147</v>
      </c>
      <c r="J85" s="4" t="s">
        <v>74</v>
      </c>
      <c r="L85" s="4">
        <v>46243</v>
      </c>
      <c r="M85" s="6">
        <v>0.61805555555555525</v>
      </c>
      <c r="N85" s="6">
        <v>0.63194444444444409</v>
      </c>
      <c r="O85" s="4">
        <v>2</v>
      </c>
      <c r="P85" s="4" t="s">
        <v>147</v>
      </c>
      <c r="R85" s="4" t="s">
        <v>69</v>
      </c>
      <c r="S85" s="4" t="s">
        <v>170</v>
      </c>
      <c r="T85" s="4" t="s">
        <v>171</v>
      </c>
    </row>
    <row r="86" spans="1:20">
      <c r="A86" s="4">
        <v>11825</v>
      </c>
      <c r="B86" s="4" t="s">
        <v>161</v>
      </c>
      <c r="C86" s="4">
        <v>9516</v>
      </c>
      <c r="D86" s="4" t="s">
        <v>163</v>
      </c>
      <c r="F86" s="6">
        <v>0.35416666666666669</v>
      </c>
      <c r="G86" s="6">
        <v>0.375</v>
      </c>
      <c r="H86" s="4">
        <v>2</v>
      </c>
      <c r="I86" s="4" t="s">
        <v>147</v>
      </c>
      <c r="J86" s="4" t="s">
        <v>74</v>
      </c>
      <c r="L86" s="4">
        <v>46243</v>
      </c>
      <c r="M86" s="6">
        <v>0.63333333333333297</v>
      </c>
      <c r="N86" s="6">
        <v>0.64722222222222181</v>
      </c>
      <c r="O86" s="4">
        <v>2</v>
      </c>
      <c r="P86" s="4" t="s">
        <v>147</v>
      </c>
      <c r="R86" s="4" t="s">
        <v>69</v>
      </c>
      <c r="S86" s="4" t="s">
        <v>170</v>
      </c>
      <c r="T86" s="4" t="s">
        <v>171</v>
      </c>
    </row>
  </sheetData>
  <autoFilter ref="A1:T86" xr:uid="{61D43E4D-C986-401B-B032-FE033C856394}"/>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2026-07-21T04:38:34Z</cp:lastPrinted>
  <dcterms:created xsi:type="dcterms:W3CDTF">2026-06-29T00:12:38Z</dcterms:created>
  <dcterms:modified xsi:type="dcterms:W3CDTF">2026-07-24T01:54:24Z</dcterms:modified>
</cp:coreProperties>
</file>