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file.ad.edu.city.kyoto.jp\UNT1\org\教職員\public\人事担当\○教員採用\R9採用\13_第1次試験結果通知\04_２次試験通知\03 公開用\"/>
    </mc:Choice>
  </mc:AlternateContent>
  <xr:revisionPtr revIDLastSave="0" documentId="13_ncr:1_{8AB68791-19F1-4CED-AC27-4FEED174C007}" xr6:coauthVersionLast="47" xr6:coauthVersionMax="47" xr10:uidLastSave="{00000000-0000-0000-0000-000000000000}"/>
  <workbookProtection workbookAlgorithmName="SHA-512" workbookHashValue="eMAq+p/p2MWdb3xxF+P5gWyP9hyqBm5ApjQZOJ+OOxEjCdKMWXdgxPihsjoTl5nWfwnPBxkn4oI7fZ5IxFI/vw==" workbookSaltValue="BMAtaLA9UPDC0ArB12mX/g==" workbookSpinCount="100000" lockStructure="1"/>
  <bookViews>
    <workbookView xWindow="22932" yWindow="6588" windowWidth="23256" windowHeight="13896" xr2:uid="{AA9B72AF-EDC3-49D2-9191-CA4AF693396F}"/>
  </bookViews>
  <sheets>
    <sheet name="案内" sheetId="4" r:id="rId1"/>
    <sheet name="挿入" sheetId="2" state="hidden" r:id="rId2"/>
  </sheets>
  <definedNames>
    <definedName name="_xlnm._FilterDatabase" localSheetId="1" hidden="1">挿入!$A$1:$T$85</definedName>
    <definedName name="_xlnm.Print_Area" localSheetId="0">案内!$B$5:$L$49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4" l="1"/>
  <c r="S2" i="4" s="1"/>
  <c r="I8" i="4" l="1"/>
  <c r="G25" i="4" s="1"/>
  <c r="E31" i="4" l="1"/>
  <c r="E25" i="4"/>
  <c r="E24" i="4"/>
  <c r="I27" i="4"/>
  <c r="H27" i="4"/>
  <c r="H14" i="4"/>
  <c r="E15" i="4"/>
  <c r="E12" i="4"/>
  <c r="G12" i="4"/>
  <c r="D20" i="4"/>
  <c r="G20" i="4"/>
  <c r="G14" i="4"/>
  <c r="E8" i="4"/>
  <c r="M1" i="4"/>
</calcChain>
</file>

<file path=xl/sharedStrings.xml><?xml version="1.0" encoding="utf-8"?>
<sst xmlns="http://schemas.openxmlformats.org/spreadsheetml/2006/main" count="446" uniqueCount="129">
  <si>
    <t>受験番号</t>
    <rPh sb="0" eb="4">
      <t>ジュケンバンゴウ</t>
    </rPh>
    <phoneticPr fontId="1"/>
  </si>
  <si>
    <t>試験区分</t>
    <rPh sb="0" eb="4">
      <t>シケンクブン</t>
    </rPh>
    <phoneticPr fontId="1"/>
  </si>
  <si>
    <t>コードを入力してください。</t>
    <rPh sb="4" eb="6">
      <t>ニュウリョク</t>
    </rPh>
    <phoneticPr fontId="1"/>
  </si>
  <si>
    <t>整理番号を入力してください。</t>
    <rPh sb="0" eb="2">
      <t>セイリ</t>
    </rPh>
    <rPh sb="2" eb="4">
      <t>バンゴウ</t>
    </rPh>
    <rPh sb="5" eb="7">
      <t>ニュウリョク</t>
    </rPh>
    <phoneticPr fontId="1"/>
  </si>
  <si>
    <t>コード</t>
    <phoneticPr fontId="1"/>
  </si>
  <si>
    <t>令和９年度京都市立学校教員採用選考試験</t>
    <phoneticPr fontId="1"/>
  </si>
  <si>
    <t>第 ２ 次 試 験 案 内</t>
    <phoneticPr fontId="1"/>
  </si>
  <si>
    <t>１．</t>
    <phoneticPr fontId="1"/>
  </si>
  <si>
    <t>２．</t>
  </si>
  <si>
    <t>３．</t>
  </si>
  <si>
    <t>４．</t>
    <phoneticPr fontId="1"/>
  </si>
  <si>
    <t>５．</t>
    <phoneticPr fontId="1"/>
  </si>
  <si>
    <t>６．</t>
    <phoneticPr fontId="1"/>
  </si>
  <si>
    <t>・</t>
    <phoneticPr fontId="1"/>
  </si>
  <si>
    <t>　「【重要】令和９年度京都市立学校教員採用選考試験 第２次試験について」</t>
    <phoneticPr fontId="1"/>
  </si>
  <si>
    <t>（https://kyoin.city.kyoto.lg.jp/saiyo/2ji_shiken2.html）を御確認ください。</t>
  </si>
  <si>
    <t>作成・提出方法、指導案の様式等に関しては、京都市教員採用サイトの</t>
    <rPh sb="24" eb="26">
      <t>キョウイン</t>
    </rPh>
    <rPh sb="26" eb="28">
      <t>サイヨウ</t>
    </rPh>
    <phoneticPr fontId="1"/>
  </si>
  <si>
    <t>京　都　市　教　育　委　員　会</t>
    <rPh sb="0" eb="1">
      <t>キョウ</t>
    </rPh>
    <rPh sb="2" eb="3">
      <t>ト</t>
    </rPh>
    <rPh sb="4" eb="5">
      <t>シ</t>
    </rPh>
    <rPh sb="6" eb="7">
      <t>キョウ</t>
    </rPh>
    <rPh sb="8" eb="9">
      <t>イク</t>
    </rPh>
    <rPh sb="10" eb="11">
      <t>イ</t>
    </rPh>
    <rPh sb="12" eb="13">
      <t>イン</t>
    </rPh>
    <rPh sb="14" eb="15">
      <t>カイ</t>
    </rPh>
    <phoneticPr fontId="1"/>
  </si>
  <si>
    <t>模擬授業について</t>
    <rPh sb="0" eb="2">
      <t>モギ</t>
    </rPh>
    <rPh sb="2" eb="4">
      <t>ジュギョウ</t>
    </rPh>
    <phoneticPr fontId="1"/>
  </si>
  <si>
    <t>実技試験について</t>
    <rPh sb="0" eb="2">
      <t>ジツギ</t>
    </rPh>
    <rPh sb="2" eb="4">
      <t>シケン</t>
    </rPh>
    <phoneticPr fontId="1"/>
  </si>
  <si>
    <t>実技試験内容</t>
    <rPh sb="0" eb="2">
      <t>ジツギ</t>
    </rPh>
    <rPh sb="2" eb="4">
      <t>シケン</t>
    </rPh>
    <rPh sb="4" eb="6">
      <t>ナイヨウ</t>
    </rPh>
    <phoneticPr fontId="1"/>
  </si>
  <si>
    <t>令和８年８月７日（金）</t>
    <rPh sb="0" eb="2">
      <t>レイワ</t>
    </rPh>
    <rPh sb="3" eb="4">
      <t>ネン</t>
    </rPh>
    <rPh sb="5" eb="6">
      <t>ガツ</t>
    </rPh>
    <rPh sb="7" eb="8">
      <t>ニチ</t>
    </rPh>
    <rPh sb="9" eb="10">
      <t>キン</t>
    </rPh>
    <phoneticPr fontId="1"/>
  </si>
  <si>
    <t>なお、模擬授業の前に指導案原本の照合を行います。</t>
    <rPh sb="3" eb="7">
      <t>モギジュギョウ</t>
    </rPh>
    <rPh sb="8" eb="9">
      <t>マエ</t>
    </rPh>
    <rPh sb="10" eb="12">
      <t>シドウ</t>
    </rPh>
    <rPh sb="12" eb="13">
      <t>アン</t>
    </rPh>
    <rPh sb="13" eb="15">
      <t>ゲンポン</t>
    </rPh>
    <rPh sb="16" eb="18">
      <t>ショウゴウ</t>
    </rPh>
    <rPh sb="19" eb="20">
      <t>オコナ</t>
    </rPh>
    <phoneticPr fontId="1"/>
  </si>
  <si>
    <t>集合時間：</t>
    <rPh sb="0" eb="2">
      <t>シュウゴウ</t>
    </rPh>
    <rPh sb="2" eb="4">
      <t>ジカン</t>
    </rPh>
    <phoneticPr fontId="1"/>
  </si>
  <si>
    <t>集合場所：</t>
    <rPh sb="0" eb="2">
      <t>シュウゴウ</t>
    </rPh>
    <rPh sb="2" eb="4">
      <t>バショ</t>
    </rPh>
    <phoneticPr fontId="1"/>
  </si>
  <si>
    <t>試験内容：</t>
    <rPh sb="0" eb="2">
      <t>シケン</t>
    </rPh>
    <rPh sb="2" eb="4">
      <t>ナイヨウ</t>
    </rPh>
    <phoneticPr fontId="1"/>
  </si>
  <si>
    <t>日　　　 　程：</t>
    <rPh sb="0" eb="1">
      <t>ヒ</t>
    </rPh>
    <rPh sb="6" eb="7">
      <t>ホド</t>
    </rPh>
    <phoneticPr fontId="1"/>
  </si>
  <si>
    <t>持　参　物：</t>
    <rPh sb="0" eb="1">
      <t>ジ</t>
    </rPh>
    <rPh sb="2" eb="3">
      <t>サン</t>
    </rPh>
    <rPh sb="4" eb="5">
      <t>モノ</t>
    </rPh>
    <phoneticPr fontId="1"/>
  </si>
  <si>
    <t>万が一、指導案を持参し忘れ、提出できない場合は、受験資格を失うことがありますので御注意ください。</t>
    <phoneticPr fontId="1"/>
  </si>
  <si>
    <t>（試験開始時間</t>
    <rPh sb="1" eb="5">
      <t>シケンカイシ</t>
    </rPh>
    <rPh sb="5" eb="7">
      <t>ジカン</t>
    </rPh>
    <phoneticPr fontId="1"/>
  </si>
  <si>
    <t>）</t>
    <phoneticPr fontId="1"/>
  </si>
  <si>
    <t>コード</t>
    <phoneticPr fontId="1"/>
  </si>
  <si>
    <t>整理番号</t>
    <rPh sb="0" eb="4">
      <t>セイリバンゴウ</t>
    </rPh>
    <phoneticPr fontId="1"/>
  </si>
  <si>
    <t>集合時間①</t>
    <rPh sb="0" eb="2">
      <t>シュウゴウ</t>
    </rPh>
    <rPh sb="2" eb="4">
      <t>ジカン</t>
    </rPh>
    <phoneticPr fontId="1"/>
  </si>
  <si>
    <t>開始時間①</t>
    <rPh sb="0" eb="2">
      <t>カイシ</t>
    </rPh>
    <rPh sb="2" eb="4">
      <t>ジカン</t>
    </rPh>
    <phoneticPr fontId="1"/>
  </si>
  <si>
    <t>Ⅰ　第１日目</t>
    <rPh sb="2" eb="3">
      <t>ダイ</t>
    </rPh>
    <rPh sb="4" eb="5">
      <t>ニチ</t>
    </rPh>
    <rPh sb="5" eb="6">
      <t>メ</t>
    </rPh>
    <phoneticPr fontId="1"/>
  </si>
  <si>
    <t>Ⅱ　第２日目</t>
    <rPh sb="2" eb="3">
      <t>ダイ</t>
    </rPh>
    <rPh sb="4" eb="5">
      <t>ニチ</t>
    </rPh>
    <rPh sb="5" eb="6">
      <t>メ</t>
    </rPh>
    <phoneticPr fontId="1"/>
  </si>
  <si>
    <t>模擬授業、個人面接</t>
    <rPh sb="0" eb="4">
      <t>モギジュギョウ</t>
    </rPh>
    <rPh sb="5" eb="7">
      <t>コジン</t>
    </rPh>
    <rPh sb="7" eb="9">
      <t>メンセツ</t>
    </rPh>
    <phoneticPr fontId="1"/>
  </si>
  <si>
    <t>※本状は受験票ではありません。</t>
    <rPh sb="1" eb="3">
      <t>ホンジョウ</t>
    </rPh>
    <rPh sb="4" eb="7">
      <t>ジュケンヒョウ</t>
    </rPh>
    <phoneticPr fontId="1"/>
  </si>
  <si>
    <t>模擬授業では児童生徒役はいませんが、いると想定して行ってください。</t>
    <rPh sb="2" eb="4">
      <t>ジュギョウ</t>
    </rPh>
    <rPh sb="6" eb="8">
      <t>ジドウ</t>
    </rPh>
    <rPh sb="8" eb="10">
      <t>セイト</t>
    </rPh>
    <phoneticPr fontId="1"/>
  </si>
  <si>
    <t>同志社大学　新町キャンパス　尋真館</t>
    <rPh sb="0" eb="5">
      <t>ドウシシャダイガク</t>
    </rPh>
    <rPh sb="6" eb="8">
      <t>シンマチ</t>
    </rPh>
    <phoneticPr fontId="1"/>
  </si>
  <si>
    <t>備考（持参物等）</t>
    <rPh sb="0" eb="2">
      <t>ビコウ</t>
    </rPh>
    <rPh sb="3" eb="6">
      <t>ジサンブツ</t>
    </rPh>
    <rPh sb="6" eb="7">
      <t>トウ</t>
    </rPh>
    <phoneticPr fontId="1"/>
  </si>
  <si>
    <t>※地下鉄で来場される場合は、今出川駅４番出口を出て、必ず今出川通から</t>
    <rPh sb="1" eb="4">
      <t>チカテツ</t>
    </rPh>
    <rPh sb="5" eb="7">
      <t>ライジョウ</t>
    </rPh>
    <rPh sb="10" eb="12">
      <t>バアイ</t>
    </rPh>
    <rPh sb="14" eb="17">
      <t>イマデガワ</t>
    </rPh>
    <rPh sb="17" eb="18">
      <t>エキ</t>
    </rPh>
    <rPh sb="19" eb="20">
      <t>バン</t>
    </rPh>
    <rPh sb="20" eb="22">
      <t>デグチ</t>
    </rPh>
    <rPh sb="23" eb="24">
      <t>デ</t>
    </rPh>
    <phoneticPr fontId="1"/>
  </si>
  <si>
    <t>１時間程度を予定</t>
    <rPh sb="1" eb="3">
      <t>ジカン</t>
    </rPh>
    <rPh sb="3" eb="5">
      <t>テイド</t>
    </rPh>
    <rPh sb="6" eb="8">
      <t>ヨテイ</t>
    </rPh>
    <phoneticPr fontId="1"/>
  </si>
  <si>
    <t>持参物①</t>
    <rPh sb="0" eb="3">
      <t>ジサンブツ</t>
    </rPh>
    <phoneticPr fontId="1"/>
  </si>
  <si>
    <t>集合教室①</t>
    <rPh sb="0" eb="2">
      <t>シュウゴウ</t>
    </rPh>
    <rPh sb="2" eb="4">
      <t>キョウシツ</t>
    </rPh>
    <phoneticPr fontId="1"/>
  </si>
  <si>
    <t>集合階①</t>
    <rPh sb="0" eb="2">
      <t>シュウゴウ</t>
    </rPh>
    <rPh sb="2" eb="3">
      <t>カイ</t>
    </rPh>
    <phoneticPr fontId="1"/>
  </si>
  <si>
    <t>日程①</t>
    <rPh sb="0" eb="2">
      <t>ニッテイ</t>
    </rPh>
    <phoneticPr fontId="1"/>
  </si>
  <si>
    <t>試験内容</t>
    <rPh sb="0" eb="4">
      <t>シケンナイヨウ</t>
    </rPh>
    <phoneticPr fontId="1"/>
  </si>
  <si>
    <t>実技試験</t>
    <rPh sb="0" eb="4">
      <t>ジツギシケン</t>
    </rPh>
    <phoneticPr fontId="1"/>
  </si>
  <si>
    <t>実技備考欄</t>
    <rPh sb="0" eb="2">
      <t>ジツギ</t>
    </rPh>
    <rPh sb="2" eb="4">
      <t>ビコウ</t>
    </rPh>
    <rPh sb="4" eb="5">
      <t>ラン</t>
    </rPh>
    <phoneticPr fontId="1"/>
  </si>
  <si>
    <t>開始時間②</t>
    <rPh sb="0" eb="2">
      <t>カイシ</t>
    </rPh>
    <rPh sb="2" eb="4">
      <t>ジカン</t>
    </rPh>
    <phoneticPr fontId="1"/>
  </si>
  <si>
    <t>集合階②</t>
    <rPh sb="0" eb="2">
      <t>シュウゴウ</t>
    </rPh>
    <rPh sb="2" eb="3">
      <t>カイ</t>
    </rPh>
    <phoneticPr fontId="1"/>
  </si>
  <si>
    <t>集合教室②</t>
    <rPh sb="0" eb="2">
      <t>シュウゴウ</t>
    </rPh>
    <rPh sb="2" eb="4">
      <t>キョウシツ</t>
    </rPh>
    <phoneticPr fontId="1"/>
  </si>
  <si>
    <t>持参物②</t>
    <rPh sb="0" eb="3">
      <t>ジサンブツ</t>
    </rPh>
    <phoneticPr fontId="1"/>
  </si>
  <si>
    <t>集合時間②</t>
    <rPh sb="0" eb="2">
      <t>シュウゴウ</t>
    </rPh>
    <rPh sb="2" eb="4">
      <t>ジカン</t>
    </rPh>
    <phoneticPr fontId="1"/>
  </si>
  <si>
    <t>模擬授業終了後、引き続き同じ部屋で個人面接を実施します。</t>
    <rPh sb="0" eb="2">
      <t>モギ</t>
    </rPh>
    <rPh sb="2" eb="4">
      <t>ジュギョウ</t>
    </rPh>
    <rPh sb="4" eb="6">
      <t>シュウリョウ</t>
    </rPh>
    <rPh sb="6" eb="7">
      <t>ゴ</t>
    </rPh>
    <rPh sb="8" eb="9">
      <t>ヒ</t>
    </rPh>
    <rPh sb="10" eb="11">
      <t>ツヅ</t>
    </rPh>
    <rPh sb="12" eb="13">
      <t>オナ</t>
    </rPh>
    <rPh sb="14" eb="16">
      <t>ヘヤ</t>
    </rPh>
    <rPh sb="17" eb="19">
      <t>コジン</t>
    </rPh>
    <rPh sb="19" eb="21">
      <t>メンセツ</t>
    </rPh>
    <rPh sb="22" eb="24">
      <t>ジッシ</t>
    </rPh>
    <phoneticPr fontId="1"/>
  </si>
  <si>
    <t>事前に指導案を作成いただき、第１日目にコピー（Ａ３サイズに拡大したものを４部）を</t>
    <rPh sb="14" eb="15">
      <t>ダイ</t>
    </rPh>
    <rPh sb="16" eb="17">
      <t>ニチ</t>
    </rPh>
    <rPh sb="17" eb="18">
      <t>メ</t>
    </rPh>
    <phoneticPr fontId="1"/>
  </si>
  <si>
    <t>御提出いただきます。</t>
  </si>
  <si>
    <t>最大半日程度を予定</t>
    <rPh sb="0" eb="2">
      <t>サイダイ</t>
    </rPh>
    <rPh sb="2" eb="4">
      <t>ハンニチ</t>
    </rPh>
    <rPh sb="4" eb="6">
      <t>テイド</t>
    </rPh>
    <rPh sb="7" eb="9">
      <t>ヨテイ</t>
    </rPh>
    <phoneticPr fontId="1"/>
  </si>
  <si>
    <t>日程②</t>
    <rPh sb="0" eb="2">
      <t>ニッテイ</t>
    </rPh>
    <phoneticPr fontId="1"/>
  </si>
  <si>
    <t>※試験開始時間以降に集合場所に入室した受験者は受験不可とします。</t>
    <rPh sb="1" eb="3">
      <t>シケン</t>
    </rPh>
    <rPh sb="3" eb="5">
      <t>カイシ</t>
    </rPh>
    <rPh sb="5" eb="7">
      <t>ジカン</t>
    </rPh>
    <rPh sb="19" eb="21">
      <t>ジュケン</t>
    </rPh>
    <phoneticPr fontId="1"/>
  </si>
  <si>
    <t>※試験開始時間以降に集合場所に入室した志願者は受験不可とします。</t>
    <rPh sb="1" eb="3">
      <t>シケン</t>
    </rPh>
    <rPh sb="3" eb="5">
      <t>カイシ</t>
    </rPh>
    <rPh sb="5" eb="7">
      <t>ジカン</t>
    </rPh>
    <phoneticPr fontId="1"/>
  </si>
  <si>
    <t>　新町通を通ってお越しください。経路の詳細はQRコードから御確認ください。</t>
    <rPh sb="16" eb="18">
      <t>ケイロ</t>
    </rPh>
    <rPh sb="19" eb="21">
      <t>ショウサイ</t>
    </rPh>
    <rPh sb="29" eb="30">
      <t>ゴ</t>
    </rPh>
    <rPh sb="30" eb="32">
      <t>カクニン</t>
    </rPh>
    <phoneticPr fontId="1"/>
  </si>
  <si>
    <r>
      <t>なお、資料をダウンロードする際のパスワードは、「</t>
    </r>
    <r>
      <rPr>
        <b/>
        <sz val="11"/>
        <color theme="0"/>
        <rFont val="ＭＳ Ｐゴシック"/>
        <family val="3"/>
        <charset val="128"/>
      </rPr>
      <t>8CDcn5</t>
    </r>
    <r>
      <rPr>
        <sz val="11"/>
        <color theme="0"/>
        <rFont val="ＭＳ 明朝"/>
        <family val="1"/>
        <charset val="128"/>
      </rPr>
      <t>」です。</t>
    </r>
    <phoneticPr fontId="1"/>
  </si>
  <si>
    <r>
      <t>模擬授業には、指導案原本（</t>
    </r>
    <r>
      <rPr>
        <u/>
        <sz val="11"/>
        <color theme="0"/>
        <rFont val="ＭＳ Ｐゴシック"/>
        <family val="3"/>
        <charset val="128"/>
      </rPr>
      <t>メモ等の書込み不可</t>
    </r>
    <r>
      <rPr>
        <sz val="11"/>
        <color theme="0"/>
        <rFont val="ＭＳ 明朝"/>
        <family val="1"/>
        <charset val="128"/>
      </rPr>
      <t>）及びこちらで指定した物のみ持ち込み可能です。</t>
    </r>
    <rPh sb="2" eb="4">
      <t>ジュギョウ</t>
    </rPh>
    <rPh sb="10" eb="12">
      <t>ゲンポン</t>
    </rPh>
    <rPh sb="15" eb="16">
      <t>トウ</t>
    </rPh>
    <rPh sb="17" eb="19">
      <t>カキコ</t>
    </rPh>
    <rPh sb="20" eb="22">
      <t>フカ</t>
    </rPh>
    <phoneticPr fontId="1"/>
  </si>
  <si>
    <r>
      <t>〈返信用封筒について〉</t>
    </r>
    <r>
      <rPr>
        <u/>
        <sz val="10"/>
        <color theme="0"/>
        <rFont val="ＭＳ 明朝"/>
        <family val="1"/>
        <charset val="128"/>
      </rPr>
      <t>※持参物に返信用封筒が記載されている者のみ</t>
    </r>
    <r>
      <rPr>
        <sz val="10"/>
        <color theme="0"/>
        <rFont val="ＭＳ 明朝"/>
        <family val="1"/>
        <charset val="128"/>
      </rPr>
      <t xml:space="preserve">
返信用封筒は、封筒（角形2号　24cm×33.2cm）の表面にあらかじめ140円切手を貼付のうえ、志願者の郵便番号・住所・氏名を記載いただくとともに、受験番号を表面左下に明記し、糊付封筒又は、開封口に両面テープ等を貼り付けた封筒を提出してください。</t>
    </r>
    <rPh sb="1" eb="4">
      <t>ヘンシンヨウ</t>
    </rPh>
    <rPh sb="4" eb="6">
      <t>フウトウ</t>
    </rPh>
    <rPh sb="12" eb="14">
      <t>ジサン</t>
    </rPh>
    <rPh sb="14" eb="15">
      <t>ブツ</t>
    </rPh>
    <rPh sb="16" eb="21">
      <t>ヘンシンヨウフウトウ</t>
    </rPh>
    <rPh sb="22" eb="24">
      <t>キサイ</t>
    </rPh>
    <rPh sb="29" eb="30">
      <t>モノ</t>
    </rPh>
    <phoneticPr fontId="1"/>
  </si>
  <si>
    <r>
      <rPr>
        <b/>
        <u/>
        <sz val="11"/>
        <color theme="0"/>
        <rFont val="ＭＳ 明朝"/>
        <family val="1"/>
        <charset val="128"/>
      </rPr>
      <t>試験当日の緊急連絡先</t>
    </r>
    <r>
      <rPr>
        <sz val="11"/>
        <color theme="0"/>
        <rFont val="ＭＳ 明朝"/>
        <family val="1"/>
        <charset val="128"/>
      </rPr>
      <t>　０７０－５６６５－２２３３</t>
    </r>
    <rPh sb="0" eb="4">
      <t>シケントウジツ</t>
    </rPh>
    <rPh sb="5" eb="10">
      <t>キンキュウレンラクサキ</t>
    </rPh>
    <phoneticPr fontId="1"/>
  </si>
  <si>
    <t>本状、受験票、筆記用具、指導案（原本）等模擬授業に必要なもの、返信用封筒</t>
    <rPh sb="31" eb="36">
      <t>ヘンシンヨウフウトウ</t>
    </rPh>
    <phoneticPr fontId="3"/>
  </si>
  <si>
    <t>Z20</t>
  </si>
  <si>
    <t>本状、受験票、筆記用具、指導案（原本）等模擬授業に必要なもの</t>
    <rPh sb="22" eb="24">
      <t>ジュギョウ</t>
    </rPh>
    <phoneticPr fontId="3"/>
  </si>
  <si>
    <t>実技試験、論文</t>
    <rPh sb="0" eb="2">
      <t>ジツギ</t>
    </rPh>
    <rPh sb="2" eb="4">
      <t>シケン</t>
    </rPh>
    <rPh sb="5" eb="7">
      <t>ロンブン</t>
    </rPh>
    <phoneticPr fontId="3"/>
  </si>
  <si>
    <r>
      <t>≪注意事項≫
・当日の</t>
    </r>
    <r>
      <rPr>
        <sz val="10"/>
        <color theme="0"/>
        <rFont val="ＭＳ Ｐゴシック"/>
        <family val="3"/>
        <charset val="128"/>
      </rPr>
      <t>本人確認は受験票にて行います</t>
    </r>
    <r>
      <rPr>
        <sz val="10"/>
        <color theme="0"/>
        <rFont val="ＭＳ 明朝"/>
        <family val="1"/>
        <charset val="128"/>
      </rPr>
      <t>ので、必ずお持ちください。（本状は受験票代わりになりません。）
・今後、連絡事項がある場合は京都市教員採用サイトへ掲載しますので、定期的に御確認ください。
・試験会場へは公共交通機関で来場してください。また、早めの来場は御遠慮いただき、集合時間に合わせてお越
　しください。
・試験中や待機時間中は、スマートフォンやスマートウォッチなどの情報機器としての機能を有する物は、時計と
　しても一切使用できませんので、必ず電源を切ってください。なお、会場に時計はありません。
・多数の方が受験されるため、当日の待ち時間が長くなる可能性があります。控室及び試験室内では通信機器等の
　利用を原則禁止しておりますので、書籍を持参する等、各自で御準備をお願いします。
・本市では温暖化対策の推進等の取り組んでいます。受験者においてもクールビズ（ノー上着、ノーネクタイ等）
　で試験会場にお越しください。
　（試験室は、適宜換気を行う場合があります。室温の高低に対応できる服装でお越しください。）</t>
    </r>
    <rPh sb="8" eb="10">
      <t>トウジツ</t>
    </rPh>
    <rPh sb="11" eb="15">
      <t>ホンニンカクニン</t>
    </rPh>
    <rPh sb="16" eb="19">
      <t>ジュケンヒョウ</t>
    </rPh>
    <rPh sb="21" eb="22">
      <t>オコナ</t>
    </rPh>
    <rPh sb="28" eb="29">
      <t>カナラ</t>
    </rPh>
    <rPh sb="31" eb="32">
      <t>モ</t>
    </rPh>
    <rPh sb="39" eb="41">
      <t>ホンジョウ</t>
    </rPh>
    <rPh sb="42" eb="45">
      <t>ジュケンヒョウ</t>
    </rPh>
    <rPh sb="45" eb="46">
      <t>カ</t>
    </rPh>
    <rPh sb="61" eb="63">
      <t>レンラク</t>
    </rPh>
    <rPh sb="63" eb="65">
      <t>ジコウ</t>
    </rPh>
    <rPh sb="68" eb="70">
      <t>バアイ</t>
    </rPh>
    <rPh sb="71" eb="74">
      <t>キョウトシ</t>
    </rPh>
    <rPh sb="74" eb="76">
      <t>キョウイン</t>
    </rPh>
    <rPh sb="76" eb="78">
      <t>サイヨウ</t>
    </rPh>
    <rPh sb="90" eb="93">
      <t>テイキテキ</t>
    </rPh>
    <rPh sb="135" eb="136">
      <t>ゴ</t>
    </rPh>
    <rPh sb="168" eb="172">
      <t>タイキジカン</t>
    </rPh>
    <rPh sb="172" eb="173">
      <t>チュウ</t>
    </rPh>
    <rPh sb="247" eb="249">
      <t>カイジョウ</t>
    </rPh>
    <rPh sb="250" eb="252">
      <t>トケイ</t>
    </rPh>
    <rPh sb="307" eb="309">
      <t>キキ</t>
    </rPh>
    <rPh sb="341" eb="342">
      <t>ゴ</t>
    </rPh>
    <rPh sb="358" eb="361">
      <t>オンダンカ</t>
    </rPh>
    <rPh sb="361" eb="363">
      <t>タイサク</t>
    </rPh>
    <rPh sb="364" eb="366">
      <t>スイシン</t>
    </rPh>
    <rPh sb="366" eb="367">
      <t>トウ</t>
    </rPh>
    <rPh sb="368" eb="369">
      <t>ト</t>
    </rPh>
    <rPh sb="370" eb="371">
      <t>ク</t>
    </rPh>
    <phoneticPr fontId="1"/>
  </si>
  <si>
    <t>311066163183</t>
  </si>
  <si>
    <t>118308064745</t>
  </si>
  <si>
    <t>314576086472</t>
  </si>
  <si>
    <t>434891310835</t>
  </si>
  <si>
    <t>327532230692</t>
  </si>
  <si>
    <t>073841526969</t>
  </si>
  <si>
    <t>273803215480</t>
  </si>
  <si>
    <t>703678225394</t>
  </si>
  <si>
    <t>904238980144</t>
  </si>
  <si>
    <t>947150484390</t>
  </si>
  <si>
    <t>247803864954</t>
  </si>
  <si>
    <t>653002007412</t>
  </si>
  <si>
    <t>824324801300</t>
  </si>
  <si>
    <t>997616381892</t>
  </si>
  <si>
    <t>657752227901</t>
  </si>
  <si>
    <t>831995871148</t>
  </si>
  <si>
    <t>404281042963</t>
  </si>
  <si>
    <t>686054340180</t>
  </si>
  <si>
    <t>780014554767</t>
  </si>
  <si>
    <t>346724584307</t>
  </si>
  <si>
    <t>462628452047</t>
  </si>
  <si>
    <t>465012174361</t>
  </si>
  <si>
    <t>801541051485</t>
  </si>
  <si>
    <t>301449476928</t>
  </si>
  <si>
    <t>428193291782</t>
  </si>
  <si>
    <t>441051376838</t>
  </si>
  <si>
    <t>555488102731</t>
  </si>
  <si>
    <t>061351727858</t>
  </si>
  <si>
    <t>433509122152</t>
  </si>
  <si>
    <t>379347278786</t>
  </si>
  <si>
    <t>194412355021</t>
  </si>
  <si>
    <t>293369917748</t>
  </si>
  <si>
    <t>284443345949</t>
  </si>
  <si>
    <t>574729392312</t>
  </si>
  <si>
    <t>266978849838</t>
  </si>
  <si>
    <t>697017978706</t>
  </si>
  <si>
    <t>489836392056</t>
  </si>
  <si>
    <t>418905595935</t>
  </si>
  <si>
    <t>559931093493</t>
  </si>
  <si>
    <t>761379849534</t>
  </si>
  <si>
    <t>248966830070</t>
  </si>
  <si>
    <t>228301217413</t>
  </si>
  <si>
    <t>447207619888</t>
  </si>
  <si>
    <t>180130725347</t>
  </si>
  <si>
    <t>9-6</t>
  </si>
  <si>
    <t>論文</t>
    <rPh sb="0" eb="2">
      <t>ロンブン</t>
    </rPh>
    <phoneticPr fontId="3"/>
  </si>
  <si>
    <t>9-7</t>
  </si>
  <si>
    <t>-</t>
    <phoneticPr fontId="1"/>
  </si>
  <si>
    <t>免除</t>
    <rPh sb="0" eb="2">
      <t>メンジョ</t>
    </rPh>
    <phoneticPr fontId="1"/>
  </si>
  <si>
    <t>京都市立京都御池中学校</t>
  </si>
  <si>
    <t>　※実技試験「柔道」の実施にあたり、実技試験の受験者は右記フォームより事前申告を
　　お願いします。（回答締切：令和８年８月２日（日）） 
　　https://forms.office.com/r/uATjdHdn2n</t>
    <rPh sb="18" eb="22">
      <t>ジツギシケン</t>
    </rPh>
    <rPh sb="23" eb="26">
      <t>ジュケンシャ</t>
    </rPh>
    <phoneticPr fontId="1"/>
  </si>
  <si>
    <t>中学校・保健体育</t>
  </si>
  <si>
    <t>・球技（バレーボール）
・走り高跳び（はさみ跳び）
・マット運動（技三種）
・柔道（受け身、投げ技）</t>
    <rPh sb="34" eb="35">
      <t>サン</t>
    </rPh>
    <phoneticPr fontId="1"/>
  </si>
  <si>
    <t>・運動のできる服装〔前後に受験番号を記入したゼッケン（縦15cm×横20cm 以上）を各自で用意し、縫い付けておくこと。〕
・運動靴（屋内用・上履き兼用可）
・柔道衣〔背中に受験番号を記入したゼッケン（縦15cm×横20cm 以上）を各自で用意し、縫い付けておくこと。〕</t>
    <rPh sb="71" eb="73">
      <t>ウワバ</t>
    </rPh>
    <rPh sb="74" eb="76">
      <t>ケンヨウ</t>
    </rPh>
    <rPh sb="76" eb="77">
      <t>カ</t>
    </rPh>
    <phoneticPr fontId="1"/>
  </si>
  <si>
    <t>本状、受験票、筆記用具、模擬授業の指導案のコピー４部（Ａ３サイズ）、上履き、下履き用袋、</t>
    <phoneticPr fontId="1"/>
  </si>
  <si>
    <t>実技試験に必要なもの（実技試験の受験者のみ）</t>
    <rPh sb="11" eb="13">
      <t>ジツギ</t>
    </rPh>
    <rPh sb="13" eb="15">
      <t>シケン</t>
    </rPh>
    <rPh sb="16" eb="19">
      <t>ジュケンシャ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</si>
</sst>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h:mm;@"/>
    <numFmt numFmtId="179" formatCode="0&quot;階&quot;"/>
    <numFmt numFmtId="180" formatCode="ggge&quot;年&quot;m&quot;月&quot;d&quot;日&quot;\(aaa\)"/>
  </numFmts>
  <fonts count="26">
    <font>
      <sz val="11"/>
      <color theme="1"/>
      <name val="ＭＳ Ｐゴシック"/>
      <family val="2"/>
      <charset val="128"/>
    </font>
    <font>
      <sz val="6"/>
      <name val="ＭＳ Ｐゴシック"/>
      <family val="2"/>
      <charset val="128"/>
    </font>
    <font>
      <b/>
      <sz val="12"/>
      <color theme="1"/>
      <name val="ＭＳ Ｐゴシック"/>
      <family val="3"/>
      <charset val="128"/>
    </font>
    <font>
      <b/>
      <sz val="14"/>
      <color rgb="FFFF0000"/>
      <name val="ＭＳ Ｐゴシック"/>
      <family val="3"/>
      <charset val="128"/>
    </font>
    <font>
      <sz val="14"/>
      <color theme="1"/>
      <name val="ＭＳ 明朝"/>
      <family val="1"/>
      <charset val="128"/>
    </font>
    <font>
      <b/>
      <sz val="16"/>
      <color theme="1"/>
      <name val="ＭＳ Ｐゴシック"/>
      <family val="3"/>
      <charset val="128"/>
    </font>
    <font>
      <sz val="12"/>
      <color theme="1"/>
      <name val="ＭＳ 明朝"/>
      <family val="1"/>
      <charset val="128"/>
    </font>
    <font>
      <sz val="11"/>
      <name val="ＭＳ Ｐゴシック"/>
      <family val="3"/>
      <charset val="128"/>
    </font>
    <font>
      <sz val="11"/>
      <color theme="0"/>
      <name val="ＭＳ Ｐゴシック"/>
      <family val="2"/>
      <charset val="128"/>
    </font>
    <font>
      <b/>
      <u/>
      <sz val="12"/>
      <color theme="0"/>
      <name val="ＭＳ Ｐゴシック"/>
      <family val="3"/>
      <charset val="128"/>
    </font>
    <font>
      <sz val="11"/>
      <color theme="0"/>
      <name val="ＭＳ Ｐゴシック"/>
      <family val="3"/>
      <charset val="128"/>
    </font>
    <font>
      <sz val="10"/>
      <color theme="0"/>
      <name val="ＭＳ Ｐゴシック"/>
      <family val="2"/>
      <charset val="128"/>
    </font>
    <font>
      <sz val="9"/>
      <color theme="0"/>
      <name val="ＭＳ Ｐゴシック"/>
      <family val="2"/>
      <charset val="128"/>
    </font>
    <font>
      <u/>
      <sz val="10.5"/>
      <color theme="0"/>
      <name val="ＭＳ ゴシック"/>
      <family val="3"/>
      <charset val="128"/>
    </font>
    <font>
      <b/>
      <sz val="10"/>
      <color theme="0"/>
      <name val="ＭＳ ゴシック"/>
      <family val="3"/>
      <charset val="128"/>
    </font>
    <font>
      <b/>
      <sz val="10"/>
      <color theme="0"/>
      <name val="ＭＳ Ｐゴシック"/>
      <family val="3"/>
      <charset val="128"/>
    </font>
    <font>
      <sz val="11"/>
      <color theme="0"/>
      <name val="ＭＳ 明朝"/>
      <family val="1"/>
      <charset val="128"/>
    </font>
    <font>
      <b/>
      <sz val="11"/>
      <color theme="0"/>
      <name val="ＭＳ Ｐゴシック"/>
      <family val="3"/>
      <charset val="128"/>
    </font>
    <font>
      <u/>
      <sz val="11"/>
      <color theme="0"/>
      <name val="ＭＳ Ｐゴシック"/>
      <family val="3"/>
      <charset val="128"/>
    </font>
    <font>
      <sz val="10"/>
      <color theme="0"/>
      <name val="ＭＳ 明朝"/>
      <family val="1"/>
      <charset val="128"/>
    </font>
    <font>
      <sz val="10"/>
      <color theme="0"/>
      <name val="ＭＳ Ｐゴシック"/>
      <family val="3"/>
      <charset val="128"/>
    </font>
    <font>
      <u/>
      <sz val="10"/>
      <color theme="0"/>
      <name val="ＭＳ 明朝"/>
      <family val="1"/>
      <charset val="128"/>
    </font>
    <font>
      <b/>
      <u/>
      <sz val="11"/>
      <color theme="0"/>
      <name val="ＭＳ 明朝"/>
      <family val="1"/>
      <charset val="128"/>
    </font>
    <font>
      <b/>
      <sz val="18"/>
      <color indexed="8"/>
      <name val="ＭＳ Ｐゴシック"/>
      <family val="3"/>
      <charset val="128"/>
    </font>
    <font>
      <b/>
      <sz val="20"/>
      <color theme="1"/>
      <name val="ＭＳ Ｐゴシック"/>
      <family val="3"/>
      <charset val="128"/>
    </font>
    <font>
      <sz val="10.5"/>
      <color theme="0"/>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83">
    <xf numFmtId="0" fontId="0" fillId="0" borderId="0" xfId="0">
      <alignment vertical="center"/>
    </xf>
    <xf numFmtId="176" fontId="0" fillId="0" borderId="4" xfId="0" quotePrefix="1" applyNumberFormat="1" applyBorder="1" applyAlignment="1" applyProtection="1">
      <alignment horizontal="center" vertical="center" shrinkToFit="1"/>
      <protection locked="0"/>
    </xf>
    <xf numFmtId="177" fontId="0" fillId="0" borderId="4" xfId="0" applyNumberFormat="1" applyBorder="1" applyAlignment="1" applyProtection="1">
      <alignment horizontal="center" vertical="center" shrinkToFit="1"/>
      <protection locked="0"/>
    </xf>
    <xf numFmtId="0" fontId="7" fillId="3" borderId="0" xfId="0" applyFont="1" applyFill="1" applyAlignment="1">
      <alignment vertical="center" shrinkToFit="1"/>
    </xf>
    <xf numFmtId="0" fontId="0" fillId="0" borderId="0" xfId="0" applyAlignment="1">
      <alignment vertical="center" shrinkToFit="1"/>
    </xf>
    <xf numFmtId="178" fontId="7" fillId="3" borderId="0" xfId="0" applyNumberFormat="1" applyFont="1" applyFill="1" applyAlignment="1">
      <alignment vertical="center" shrinkToFit="1"/>
    </xf>
    <xf numFmtId="178" fontId="0" fillId="0" borderId="0" xfId="0" applyNumberFormat="1" applyAlignment="1">
      <alignment vertical="center" shrinkToFit="1"/>
    </xf>
    <xf numFmtId="0" fontId="0" fillId="0" borderId="0" xfId="0" applyProtection="1">
      <alignment vertical="center"/>
    </xf>
    <xf numFmtId="176" fontId="0" fillId="2" borderId="0" xfId="0" quotePrefix="1" applyNumberFormat="1" applyFill="1" applyProtection="1">
      <alignment vertical="center"/>
    </xf>
    <xf numFmtId="0" fontId="0" fillId="2" borderId="0" xfId="0" applyFill="1" applyProtection="1">
      <alignment vertical="center"/>
    </xf>
    <xf numFmtId="0" fontId="0" fillId="0" borderId="0" xfId="0" applyBorder="1" applyAlignment="1" applyProtection="1">
      <alignment vertical="center"/>
    </xf>
    <xf numFmtId="0" fontId="0" fillId="0" borderId="5" xfId="0" applyFill="1" applyBorder="1" applyProtection="1">
      <alignment vertical="center"/>
    </xf>
    <xf numFmtId="0" fontId="0" fillId="0" borderId="6" xfId="0" applyFill="1" applyBorder="1" applyProtection="1">
      <alignment vertical="center"/>
    </xf>
    <xf numFmtId="0" fontId="4" fillId="0" borderId="6" xfId="0" applyFont="1" applyFill="1" applyBorder="1" applyAlignment="1" applyProtection="1">
      <alignment horizontal="center"/>
    </xf>
    <xf numFmtId="0" fontId="0" fillId="0" borderId="7" xfId="0" applyFill="1" applyBorder="1" applyProtection="1">
      <alignment vertical="center"/>
    </xf>
    <xf numFmtId="0" fontId="0" fillId="0" borderId="0" xfId="0" applyFill="1" applyProtection="1">
      <alignment vertical="center"/>
    </xf>
    <xf numFmtId="0" fontId="0" fillId="0" borderId="8" xfId="0" applyFill="1" applyBorder="1" applyProtection="1">
      <alignment vertical="center"/>
    </xf>
    <xf numFmtId="0" fontId="0" fillId="0" borderId="0" xfId="0" applyFill="1" applyBorder="1" applyProtection="1">
      <alignment vertical="center"/>
    </xf>
    <xf numFmtId="0" fontId="5" fillId="0" borderId="0" xfId="0" applyFont="1" applyFill="1" applyBorder="1" applyAlignment="1" applyProtection="1">
      <alignment horizontal="center" vertical="center"/>
    </xf>
    <xf numFmtId="0" fontId="0" fillId="0" borderId="0" xfId="0" applyFill="1" applyAlignment="1" applyProtection="1">
      <alignment vertical="center"/>
    </xf>
    <xf numFmtId="0" fontId="0" fillId="0" borderId="9" xfId="0" applyFill="1" applyBorder="1" applyProtection="1">
      <alignment vertical="center"/>
    </xf>
    <xf numFmtId="0" fontId="2" fillId="0" borderId="0" xfId="0" applyFont="1" applyFill="1" applyBorder="1" applyProtection="1">
      <alignment vertical="center"/>
    </xf>
    <xf numFmtId="0" fontId="0" fillId="0" borderId="1" xfId="0" applyFill="1" applyBorder="1" applyAlignment="1" applyProtection="1">
      <alignment horizontal="center" vertical="center"/>
    </xf>
    <xf numFmtId="0" fontId="9" fillId="0" borderId="0" xfId="0" applyFont="1" applyFill="1" applyProtection="1">
      <alignment vertical="center"/>
    </xf>
    <xf numFmtId="0" fontId="8" fillId="0" borderId="0" xfId="0" applyFont="1" applyFill="1" applyProtection="1">
      <alignment vertical="center"/>
    </xf>
    <xf numFmtId="0" fontId="8" fillId="0" borderId="0" xfId="0" applyFont="1" applyFill="1" applyBorder="1" applyProtection="1">
      <alignment vertical="center"/>
    </xf>
    <xf numFmtId="49" fontId="8" fillId="0" borderId="0" xfId="0" applyNumberFormat="1" applyFont="1" applyFill="1" applyBorder="1" applyProtection="1">
      <alignment vertical="center"/>
    </xf>
    <xf numFmtId="0" fontId="8" fillId="0" borderId="0" xfId="0" applyFont="1" applyFill="1" applyBorder="1" applyAlignment="1" applyProtection="1">
      <alignment horizontal="distributed" vertical="center"/>
    </xf>
    <xf numFmtId="178" fontId="10" fillId="0" borderId="0" xfId="0" applyNumberFormat="1" applyFont="1" applyFill="1" applyBorder="1" applyAlignment="1" applyProtection="1">
      <alignment horizontal="left" vertical="center" indent="1"/>
    </xf>
    <xf numFmtId="0" fontId="11" fillId="0" borderId="0" xfId="0" applyFont="1" applyFill="1" applyProtection="1">
      <alignment vertical="center"/>
    </xf>
    <xf numFmtId="178" fontId="10" fillId="0" borderId="0" xfId="0" applyNumberFormat="1" applyFont="1" applyFill="1" applyBorder="1" applyAlignment="1" applyProtection="1">
      <alignment horizontal="center" vertical="center"/>
    </xf>
    <xf numFmtId="0" fontId="11" fillId="0" borderId="0" xfId="0" applyFont="1" applyFill="1" applyBorder="1" applyProtection="1">
      <alignment vertical="center"/>
    </xf>
    <xf numFmtId="0" fontId="12" fillId="0" borderId="0" xfId="0" applyFont="1" applyFill="1" applyBorder="1" applyProtection="1">
      <alignment vertical="center"/>
    </xf>
    <xf numFmtId="0" fontId="0" fillId="0" borderId="0" xfId="0" applyAlignment="1" applyProtection="1">
      <alignment horizontal="right" vertical="center"/>
    </xf>
    <xf numFmtId="0" fontId="25" fillId="0" borderId="0" xfId="0" applyFont="1" applyProtection="1">
      <alignment vertical="center"/>
    </xf>
    <xf numFmtId="179" fontId="8" fillId="0" borderId="0" xfId="0" applyNumberFormat="1" applyFont="1" applyFill="1" applyBorder="1" applyAlignment="1" applyProtection="1">
      <alignment horizontal="left" vertical="center" indent="1"/>
    </xf>
    <xf numFmtId="0" fontId="8" fillId="0" borderId="0" xfId="0" applyNumberFormat="1" applyFont="1" applyFill="1" applyBorder="1" applyAlignment="1" applyProtection="1">
      <alignment horizontal="left" vertical="center" indent="1"/>
    </xf>
    <xf numFmtId="0" fontId="8" fillId="0" borderId="0" xfId="0" applyFont="1" applyFill="1" applyBorder="1" applyAlignment="1" applyProtection="1">
      <alignment vertical="center"/>
    </xf>
    <xf numFmtId="0" fontId="0" fillId="0" borderId="0" xfId="0" applyAlignment="1" applyProtection="1">
      <alignment vertical="center" shrinkToFit="1"/>
    </xf>
    <xf numFmtId="49" fontId="8" fillId="0" borderId="0" xfId="0" applyNumberFormat="1" applyFont="1" applyFill="1" applyBorder="1" applyAlignment="1" applyProtection="1">
      <alignment vertical="top"/>
    </xf>
    <xf numFmtId="0" fontId="8" fillId="0" borderId="0" xfId="0" applyFont="1" applyFill="1" applyBorder="1" applyAlignment="1" applyProtection="1">
      <alignment horizontal="distributed" vertical="top"/>
    </xf>
    <xf numFmtId="0" fontId="10" fillId="0" borderId="0" xfId="0" applyFont="1" applyFill="1" applyBorder="1" applyProtection="1">
      <alignment vertical="center"/>
    </xf>
    <xf numFmtId="0" fontId="11" fillId="0" borderId="3" xfId="0" applyFont="1" applyFill="1" applyBorder="1" applyAlignment="1" applyProtection="1">
      <alignment horizontal="left" vertical="center" wrapText="1"/>
    </xf>
    <xf numFmtId="178" fontId="8" fillId="0" borderId="0" xfId="0" applyNumberFormat="1" applyFont="1" applyFill="1" applyBorder="1" applyAlignment="1" applyProtection="1">
      <alignment horizontal="left" vertical="center" indent="1"/>
    </xf>
    <xf numFmtId="0" fontId="13" fillId="0" borderId="0" xfId="0" applyFont="1" applyFill="1" applyProtection="1">
      <alignment vertical="center"/>
    </xf>
    <xf numFmtId="0" fontId="14" fillId="0" borderId="0" xfId="0" applyFont="1" applyFill="1" applyProtection="1">
      <alignment vertical="center"/>
    </xf>
    <xf numFmtId="0" fontId="15" fillId="0" borderId="0" xfId="0" applyFont="1" applyFill="1" applyProtection="1">
      <alignment vertical="center"/>
    </xf>
    <xf numFmtId="49" fontId="8" fillId="0" borderId="0" xfId="0" applyNumberFormat="1" applyFont="1" applyFill="1" applyBorder="1" applyAlignment="1" applyProtection="1">
      <alignment horizontal="right" vertical="center"/>
    </xf>
    <xf numFmtId="0" fontId="16" fillId="0" borderId="0" xfId="0" applyFont="1" applyFill="1" applyBorder="1" applyProtection="1">
      <alignment vertical="center"/>
    </xf>
    <xf numFmtId="0" fontId="16" fillId="0" borderId="0" xfId="0" applyFont="1" applyFill="1" applyProtection="1">
      <alignment vertical="center"/>
    </xf>
    <xf numFmtId="0" fontId="10" fillId="0" borderId="0" xfId="0" applyFont="1" applyFill="1" applyProtection="1">
      <alignment vertical="center"/>
    </xf>
    <xf numFmtId="0" fontId="8" fillId="0" borderId="15" xfId="0" applyFont="1" applyFill="1" applyBorder="1" applyAlignment="1" applyProtection="1">
      <alignment vertical="center" wrapText="1"/>
    </xf>
    <xf numFmtId="0" fontId="0" fillId="0" borderId="8" xfId="0" applyBorder="1" applyProtection="1">
      <alignment vertical="center"/>
    </xf>
    <xf numFmtId="0" fontId="0" fillId="0" borderId="9" xfId="0" applyBorder="1" applyProtection="1">
      <alignment vertical="center"/>
    </xf>
    <xf numFmtId="0" fontId="0" fillId="0" borderId="10" xfId="0" applyBorder="1" applyProtection="1">
      <alignment vertical="center"/>
    </xf>
    <xf numFmtId="0" fontId="0" fillId="0" borderId="12" xfId="0" applyBorder="1" applyProtection="1">
      <alignment vertical="center"/>
    </xf>
    <xf numFmtId="0" fontId="16" fillId="0" borderId="0" xfId="0" applyFont="1" applyFill="1" applyAlignment="1" applyProtection="1">
      <alignment horizontal="center"/>
    </xf>
    <xf numFmtId="0" fontId="6" fillId="0" borderId="11" xfId="0" applyFont="1" applyBorder="1" applyAlignment="1" applyProtection="1">
      <alignment horizontal="center" vertical="center"/>
    </xf>
    <xf numFmtId="0" fontId="19" fillId="0" borderId="17" xfId="0" applyFont="1" applyFill="1" applyBorder="1" applyAlignment="1" applyProtection="1">
      <alignment horizontal="left" vertical="center" wrapText="1"/>
    </xf>
    <xf numFmtId="0" fontId="19" fillId="0" borderId="18" xfId="0" applyFont="1" applyFill="1" applyBorder="1" applyAlignment="1" applyProtection="1">
      <alignment horizontal="left" vertical="center" wrapText="1"/>
    </xf>
    <xf numFmtId="0" fontId="19" fillId="0" borderId="19" xfId="0" applyFont="1" applyFill="1" applyBorder="1" applyAlignment="1" applyProtection="1">
      <alignment horizontal="left" vertical="center" wrapText="1"/>
    </xf>
    <xf numFmtId="180" fontId="8" fillId="0" borderId="0" xfId="0" applyNumberFormat="1" applyFont="1" applyFill="1" applyBorder="1" applyAlignment="1" applyProtection="1">
      <alignment horizontal="left" vertical="center"/>
    </xf>
    <xf numFmtId="0" fontId="3" fillId="0" borderId="0" xfId="0" applyFont="1" applyAlignment="1" applyProtection="1">
      <alignment horizontal="left" vertical="center" shrinkToFit="1"/>
    </xf>
    <xf numFmtId="0" fontId="23" fillId="0" borderId="2" xfId="0" applyFont="1" applyFill="1" applyBorder="1" applyAlignment="1" applyProtection="1">
      <alignment horizontal="center" vertical="center" shrinkToFit="1"/>
    </xf>
    <xf numFmtId="0" fontId="23" fillId="0" borderId="13" xfId="0" applyFont="1" applyFill="1" applyBorder="1" applyAlignment="1" applyProtection="1">
      <alignment horizontal="center" vertical="center" shrinkToFit="1"/>
    </xf>
    <xf numFmtId="0" fontId="23" fillId="0" borderId="3" xfId="0" applyFont="1" applyFill="1" applyBorder="1" applyAlignment="1" applyProtection="1">
      <alignment horizontal="center" vertical="center" shrinkToFit="1"/>
    </xf>
    <xf numFmtId="0" fontId="24" fillId="0" borderId="2" xfId="0" applyFont="1" applyFill="1" applyBorder="1" applyAlignment="1" applyProtection="1">
      <alignment horizontal="center" vertical="center"/>
    </xf>
    <xf numFmtId="0" fontId="24" fillId="0" borderId="3" xfId="0" applyFont="1" applyFill="1" applyBorder="1" applyAlignment="1" applyProtection="1">
      <alignment horizontal="center" vertical="center"/>
    </xf>
    <xf numFmtId="0" fontId="0" fillId="0" borderId="0" xfId="0" applyAlignment="1" applyProtection="1">
      <alignment horizontal="center" vertical="center" shrinkToFit="1"/>
    </xf>
    <xf numFmtId="0" fontId="19" fillId="0" borderId="14" xfId="0" applyFont="1" applyFill="1" applyBorder="1" applyAlignment="1" applyProtection="1">
      <alignment horizontal="left" vertical="center" wrapText="1"/>
    </xf>
    <xf numFmtId="0" fontId="19" fillId="0" borderId="15" xfId="0" applyFont="1" applyFill="1" applyBorder="1" applyAlignment="1" applyProtection="1">
      <alignment horizontal="left" vertical="center" wrapText="1"/>
    </xf>
    <xf numFmtId="0" fontId="19" fillId="0" borderId="16" xfId="0" applyFont="1" applyFill="1" applyBorder="1" applyAlignment="1" applyProtection="1">
      <alignment horizontal="left" vertical="center" wrapText="1"/>
    </xf>
    <xf numFmtId="0" fontId="8" fillId="0" borderId="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8" fillId="0" borderId="2" xfId="0" applyFont="1" applyFill="1" applyBorder="1" applyAlignment="1" applyProtection="1">
      <alignment horizontal="center" vertical="center" wrapText="1"/>
    </xf>
    <xf numFmtId="0" fontId="8" fillId="0" borderId="13"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11" fillId="0" borderId="13"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8" fillId="0" borderId="13" xfId="0" applyFont="1" applyFill="1" applyBorder="1" applyAlignment="1" applyProtection="1">
      <alignment horizontal="left" vertical="center" wrapText="1"/>
    </xf>
    <xf numFmtId="0" fontId="8" fillId="0" borderId="0" xfId="0" applyFont="1">
      <alignment vertical="center"/>
    </xf>
  </cellXfs>
  <cellStyles count="1">
    <cellStyle name="標準" xfId="0" builtinId="0"/>
  </cellStyles>
  <dxfs count="5">
    <dxf>
      <font>
        <color theme="1"/>
      </font>
    </dxf>
    <dxf>
      <font>
        <b/>
        <i val="0"/>
        <strike val="0"/>
        <color rgb="FF0070C0"/>
      </font>
    </dxf>
    <dxf>
      <font>
        <color theme="1"/>
      </font>
    </dxf>
    <dxf>
      <font>
        <color theme="1"/>
      </font>
    </dxf>
    <dxf>
      <font>
        <color theme="1"/>
      </font>
    </dxf>
  </dxfs>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xdr:colOff>
      <xdr:row>20</xdr:row>
      <xdr:rowOff>10584</xdr:rowOff>
    </xdr:from>
    <xdr:to>
      <xdr:col>9</xdr:col>
      <xdr:colOff>790787</xdr:colOff>
      <xdr:row>20</xdr:row>
      <xdr:rowOff>796020</xdr:rowOff>
    </xdr:to>
    <xdr:pic>
      <xdr:nvPicPr>
        <xdr:cNvPr id="4" name="図 3">
          <a:extLst>
            <a:ext uri="{FF2B5EF4-FFF2-40B4-BE49-F238E27FC236}">
              <a16:creationId xmlns:a16="http://schemas.microsoft.com/office/drawing/2014/main" id="{E3E118A0-EE40-E772-0F8C-C574AFDCE3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416" t="37309" r="26607" b="15579"/>
        <a:stretch/>
      </xdr:blipFill>
      <xdr:spPr>
        <a:xfrm>
          <a:off x="6709834" y="4402667"/>
          <a:ext cx="783166" cy="785436"/>
        </a:xfrm>
        <a:prstGeom prst="rect">
          <a:avLst/>
        </a:prstGeom>
      </xdr:spPr>
    </xdr:pic>
    <xdr:clientData/>
  </xdr:twoCellAnchor>
  <xdr:twoCellAnchor editAs="oneCell">
    <xdr:from>
      <xdr:col>9</xdr:col>
      <xdr:colOff>180975</xdr:colOff>
      <xdr:row>25</xdr:row>
      <xdr:rowOff>95250</xdr:rowOff>
    </xdr:from>
    <xdr:to>
      <xdr:col>10</xdr:col>
      <xdr:colOff>80010</xdr:colOff>
      <xdr:row>30</xdr:row>
      <xdr:rowOff>80010</xdr:rowOff>
    </xdr:to>
    <xdr:pic>
      <xdr:nvPicPr>
        <xdr:cNvPr id="5" name="図 4">
          <a:extLst>
            <a:ext uri="{FF2B5EF4-FFF2-40B4-BE49-F238E27FC236}">
              <a16:creationId xmlns:a16="http://schemas.microsoft.com/office/drawing/2014/main" id="{E4AD9219-26B4-945C-BA16-EB82101C03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67525" y="5915025"/>
          <a:ext cx="895350" cy="8953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7D749-FB99-44B6-A70A-F589A6130C8D}">
  <sheetPr codeName="Sheet2">
    <pageSetUpPr fitToPage="1"/>
  </sheetPr>
  <dimension ref="B1:S49"/>
  <sheetViews>
    <sheetView tabSelected="1" zoomScaleNormal="100" zoomScaleSheetLayoutView="90" workbookViewId="0">
      <selection activeCell="D1" sqref="D1:D2"/>
    </sheetView>
  </sheetViews>
  <sheetFormatPr defaultRowHeight="13.5"/>
  <cols>
    <col min="1" max="1" width="3" style="7" customWidth="1"/>
    <col min="2" max="3" width="3.375" style="7" customWidth="1"/>
    <col min="4" max="10" width="13" style="7" customWidth="1"/>
    <col min="11" max="12" width="3.375" style="7" customWidth="1"/>
    <col min="13" max="16" width="9" style="7"/>
    <col min="17" max="17" width="25.75" style="7" customWidth="1"/>
    <col min="18" max="18" width="9" style="7" hidden="1" customWidth="1"/>
    <col min="19" max="19" width="0" style="7" hidden="1" customWidth="1"/>
    <col min="20" max="16384" width="9" style="7"/>
  </cols>
  <sheetData>
    <row r="1" spans="2:19" ht="15" customHeight="1" thickTop="1" thickBot="1">
      <c r="D1" s="1"/>
      <c r="E1" s="7" t="s">
        <v>2</v>
      </c>
      <c r="M1" s="62" t="str">
        <f>IF(OR(D1="",D2=""),"コードと整理番号を入力してください。",IF(S1="ok","","コード又は整理番号が誤っています。再度確認してください。"))</f>
        <v>コードと整理番号を入力してください。</v>
      </c>
      <c r="N1" s="62"/>
      <c r="O1" s="62"/>
      <c r="P1" s="62"/>
      <c r="Q1" s="62"/>
      <c r="S1" s="8" t="str">
        <f>IF(COUNTIFS(挿入!A2:A100,D1,挿入!B2:B100,D2)&gt;0,"ok","")</f>
        <v/>
      </c>
    </row>
    <row r="2" spans="2:19" ht="15" customHeight="1" thickTop="1" thickBot="1">
      <c r="D2" s="2"/>
      <c r="E2" s="7" t="s">
        <v>3</v>
      </c>
      <c r="M2" s="62"/>
      <c r="N2" s="62"/>
      <c r="O2" s="62"/>
      <c r="P2" s="62"/>
      <c r="Q2" s="62"/>
      <c r="R2" s="7" t="s">
        <v>4</v>
      </c>
      <c r="S2" s="9" t="str">
        <f>IF(S1="ok",D1,"")</f>
        <v/>
      </c>
    </row>
    <row r="3" spans="2:19" ht="14.25" thickTop="1"/>
    <row r="4" spans="2:19" ht="14.25" thickBot="1">
      <c r="B4" s="10"/>
      <c r="C4" s="10"/>
    </row>
    <row r="5" spans="2:19" ht="24.75" customHeight="1">
      <c r="B5" s="11"/>
      <c r="C5" s="12"/>
      <c r="D5" s="12"/>
      <c r="E5" s="12"/>
      <c r="F5" s="12"/>
      <c r="G5" s="13" t="s">
        <v>5</v>
      </c>
      <c r="H5" s="12"/>
      <c r="I5" s="12"/>
      <c r="J5" s="12"/>
      <c r="K5" s="12"/>
      <c r="L5" s="14"/>
      <c r="M5" s="15"/>
    </row>
    <row r="6" spans="2:19" ht="22.5" customHeight="1">
      <c r="B6" s="16"/>
      <c r="C6" s="17"/>
      <c r="D6" s="17"/>
      <c r="E6" s="17"/>
      <c r="F6" s="15"/>
      <c r="G6" s="18" t="s">
        <v>6</v>
      </c>
      <c r="H6" s="17"/>
      <c r="I6" s="19" t="s">
        <v>38</v>
      </c>
      <c r="J6" s="19"/>
      <c r="K6" s="17"/>
      <c r="L6" s="20"/>
      <c r="M6" s="15"/>
    </row>
    <row r="7" spans="2:19" ht="4.5" customHeight="1">
      <c r="B7" s="16"/>
      <c r="C7" s="17"/>
      <c r="D7" s="17"/>
      <c r="E7" s="17"/>
      <c r="F7" s="21"/>
      <c r="G7" s="17"/>
      <c r="H7" s="17"/>
      <c r="I7" s="17"/>
      <c r="J7" s="17"/>
      <c r="K7" s="17"/>
      <c r="L7" s="20"/>
      <c r="M7" s="15"/>
    </row>
    <row r="8" spans="2:19" ht="27.75" customHeight="1">
      <c r="B8" s="16"/>
      <c r="C8" s="17"/>
      <c r="D8" s="22" t="s">
        <v>1</v>
      </c>
      <c r="E8" s="63" t="str">
        <f>IFERROR(VLOOKUP(I8,挿入!C:D,2,FALSE),"")</f>
        <v/>
      </c>
      <c r="F8" s="64"/>
      <c r="G8" s="65"/>
      <c r="H8" s="22" t="s">
        <v>0</v>
      </c>
      <c r="I8" s="66" t="str">
        <f>IFERROR(VLOOKUP(S2,挿入!A:C,3,FALSE),"")</f>
        <v/>
      </c>
      <c r="J8" s="67"/>
      <c r="K8" s="17"/>
      <c r="L8" s="20"/>
      <c r="M8" s="15"/>
    </row>
    <row r="9" spans="2:19" ht="3" customHeight="1">
      <c r="B9" s="16"/>
      <c r="C9" s="17"/>
      <c r="D9" s="17"/>
      <c r="E9" s="17"/>
      <c r="F9" s="17"/>
      <c r="G9" s="17"/>
      <c r="H9" s="17"/>
      <c r="I9" s="17"/>
      <c r="J9" s="17"/>
      <c r="K9" s="17"/>
      <c r="L9" s="20"/>
      <c r="M9" s="15"/>
    </row>
    <row r="10" spans="2:19" ht="14.25" customHeight="1">
      <c r="B10" s="16"/>
      <c r="C10" s="23" t="s">
        <v>35</v>
      </c>
      <c r="D10" s="24"/>
      <c r="E10" s="24"/>
      <c r="F10" s="24"/>
      <c r="G10" s="24"/>
      <c r="H10" s="24"/>
      <c r="I10" s="24"/>
      <c r="J10" s="24"/>
      <c r="K10" s="25"/>
      <c r="L10" s="20"/>
      <c r="M10" s="15"/>
    </row>
    <row r="11" spans="2:19" ht="14.25" customHeight="1">
      <c r="B11" s="16"/>
      <c r="C11" s="26" t="s">
        <v>7</v>
      </c>
      <c r="D11" s="27" t="s">
        <v>26</v>
      </c>
      <c r="E11" s="25" t="s">
        <v>21</v>
      </c>
      <c r="F11" s="25"/>
      <c r="G11" s="25" t="s">
        <v>59</v>
      </c>
      <c r="H11" s="25"/>
      <c r="I11" s="25"/>
      <c r="J11" s="25"/>
      <c r="K11" s="25"/>
      <c r="L11" s="20"/>
      <c r="M11" s="15"/>
    </row>
    <row r="12" spans="2:19" ht="14.25" customHeight="1">
      <c r="B12" s="16"/>
      <c r="C12" s="26" t="s">
        <v>8</v>
      </c>
      <c r="D12" s="27" t="s">
        <v>23</v>
      </c>
      <c r="E12" s="28" t="str">
        <f>IFERROR(VLOOKUP(I8,挿入!C:F,4,FALSE),"")</f>
        <v/>
      </c>
      <c r="F12" s="29" t="s">
        <v>29</v>
      </c>
      <c r="G12" s="30" t="str">
        <f>IFERROR(VLOOKUP(I8,挿入!C:G,5,FALSE),"")</f>
        <v/>
      </c>
      <c r="H12" s="31" t="s">
        <v>30</v>
      </c>
      <c r="I12" s="25"/>
      <c r="J12" s="25"/>
      <c r="K12" s="25"/>
      <c r="L12" s="20"/>
      <c r="M12" s="15"/>
    </row>
    <row r="13" spans="2:19" ht="14.25" customHeight="1">
      <c r="B13" s="16"/>
      <c r="C13" s="26"/>
      <c r="D13" s="27"/>
      <c r="E13" s="32" t="s">
        <v>61</v>
      </c>
      <c r="F13" s="32"/>
      <c r="G13" s="24"/>
      <c r="H13" s="25"/>
      <c r="I13" s="25"/>
      <c r="J13" s="25"/>
      <c r="K13" s="25"/>
      <c r="L13" s="20"/>
      <c r="M13" s="15"/>
      <c r="N13" s="33"/>
      <c r="P13" s="68"/>
      <c r="Q13" s="68"/>
    </row>
    <row r="14" spans="2:19" ht="14.25" customHeight="1">
      <c r="B14" s="16"/>
      <c r="C14" s="26" t="s">
        <v>9</v>
      </c>
      <c r="D14" s="27" t="s">
        <v>24</v>
      </c>
      <c r="E14" s="34" t="s">
        <v>122</v>
      </c>
      <c r="F14" s="24"/>
      <c r="G14" s="35" t="str">
        <f>IFERROR(VLOOKUP(I8,挿入!C:H,6,FALSE),"")</f>
        <v/>
      </c>
      <c r="H14" s="36" t="str">
        <f>IFERROR(VLOOKUP(I8,挿入!C:I,7,FALSE)&amp;"教室","")</f>
        <v/>
      </c>
      <c r="J14" s="25"/>
      <c r="K14" s="25"/>
      <c r="L14" s="20"/>
      <c r="M14" s="15"/>
    </row>
    <row r="15" spans="2:19" ht="14.25" customHeight="1">
      <c r="B15" s="16"/>
      <c r="C15" s="26" t="s">
        <v>10</v>
      </c>
      <c r="D15" s="27" t="s">
        <v>25</v>
      </c>
      <c r="E15" s="25" t="str">
        <f>IFERROR(VLOOKUP(I8,挿入!C:J,8,FALSE),"")</f>
        <v/>
      </c>
      <c r="F15" s="25"/>
      <c r="G15" s="25"/>
      <c r="H15" s="25"/>
      <c r="I15" s="25"/>
      <c r="J15" s="25"/>
      <c r="K15" s="37"/>
      <c r="L15" s="20"/>
      <c r="M15" s="15"/>
      <c r="P15" s="38"/>
      <c r="Q15" s="38"/>
    </row>
    <row r="16" spans="2:19" ht="14.25" customHeight="1">
      <c r="B16" s="16"/>
      <c r="C16" s="39" t="s">
        <v>11</v>
      </c>
      <c r="D16" s="40" t="s">
        <v>27</v>
      </c>
      <c r="E16" s="82" t="s">
        <v>127</v>
      </c>
      <c r="F16" s="37"/>
      <c r="G16" s="37"/>
      <c r="H16" s="37"/>
      <c r="I16" s="37"/>
      <c r="J16" s="37"/>
      <c r="K16" s="25"/>
      <c r="L16" s="20"/>
      <c r="M16" s="15"/>
      <c r="Q16" s="38"/>
    </row>
    <row r="17" spans="2:17" ht="14.25" customHeight="1">
      <c r="B17" s="16"/>
      <c r="C17" s="39"/>
      <c r="D17" s="40"/>
      <c r="E17" s="82" t="s">
        <v>128</v>
      </c>
      <c r="F17" s="37"/>
      <c r="G17" s="37"/>
      <c r="H17" s="37"/>
      <c r="I17" s="37"/>
      <c r="J17" s="37"/>
      <c r="K17" s="25"/>
      <c r="L17" s="20"/>
      <c r="M17" s="15"/>
      <c r="Q17" s="38"/>
    </row>
    <row r="18" spans="2:17" ht="14.25" customHeight="1">
      <c r="B18" s="16"/>
      <c r="C18" s="39" t="s">
        <v>12</v>
      </c>
      <c r="D18" s="25" t="s">
        <v>19</v>
      </c>
      <c r="E18" s="41"/>
      <c r="F18" s="25"/>
      <c r="G18" s="25"/>
      <c r="H18" s="25"/>
      <c r="I18" s="25"/>
      <c r="J18" s="25"/>
      <c r="K18" s="25"/>
      <c r="L18" s="20"/>
      <c r="M18" s="15"/>
    </row>
    <row r="19" spans="2:17" ht="15.75" customHeight="1">
      <c r="B19" s="16"/>
      <c r="C19" s="25"/>
      <c r="D19" s="72" t="s">
        <v>20</v>
      </c>
      <c r="E19" s="73"/>
      <c r="F19" s="74"/>
      <c r="G19" s="73" t="s">
        <v>41</v>
      </c>
      <c r="H19" s="73"/>
      <c r="I19" s="73"/>
      <c r="J19" s="74"/>
      <c r="K19" s="25"/>
      <c r="L19" s="20"/>
      <c r="M19" s="15"/>
    </row>
    <row r="20" spans="2:17" ht="61.5" customHeight="1">
      <c r="B20" s="16"/>
      <c r="C20" s="25"/>
      <c r="D20" s="75" t="str">
        <f>IFERROR(VLOOKUP(I8,挿入!C:S,17,FALSE),"")</f>
        <v/>
      </c>
      <c r="E20" s="76"/>
      <c r="F20" s="77"/>
      <c r="G20" s="78" t="str">
        <f>IFERROR(VLOOKUP(I8,挿入!C:T,18,FALSE),"")</f>
        <v/>
      </c>
      <c r="H20" s="78"/>
      <c r="I20" s="78"/>
      <c r="J20" s="79"/>
      <c r="K20" s="25"/>
      <c r="L20" s="20"/>
      <c r="M20" s="15"/>
      <c r="Q20" s="38"/>
    </row>
    <row r="21" spans="2:17" ht="63" customHeight="1">
      <c r="B21" s="16"/>
      <c r="C21" s="25"/>
      <c r="D21" s="80" t="s">
        <v>123</v>
      </c>
      <c r="E21" s="81"/>
      <c r="F21" s="81"/>
      <c r="G21" s="81"/>
      <c r="H21" s="81"/>
      <c r="I21" s="81"/>
      <c r="J21" s="42"/>
      <c r="K21" s="25"/>
      <c r="L21" s="20"/>
      <c r="M21" s="15"/>
      <c r="Q21" s="38"/>
    </row>
    <row r="22" spans="2:17" ht="6" customHeight="1">
      <c r="B22" s="16"/>
      <c r="C22" s="25"/>
      <c r="D22" s="25"/>
      <c r="E22" s="41"/>
      <c r="F22" s="25"/>
      <c r="G22" s="25"/>
      <c r="H22" s="25"/>
      <c r="I22" s="25"/>
      <c r="J22" s="25"/>
      <c r="K22" s="25"/>
      <c r="L22" s="20"/>
      <c r="M22" s="15"/>
      <c r="Q22" s="38"/>
    </row>
    <row r="23" spans="2:17" ht="14.25" customHeight="1">
      <c r="B23" s="16"/>
      <c r="C23" s="23" t="s">
        <v>36</v>
      </c>
      <c r="D23" s="23"/>
      <c r="E23" s="24"/>
      <c r="F23" s="24"/>
      <c r="G23" s="24"/>
      <c r="H23" s="24"/>
      <c r="I23" s="25"/>
      <c r="J23" s="25"/>
      <c r="K23" s="25"/>
      <c r="L23" s="20"/>
      <c r="M23" s="15"/>
    </row>
    <row r="24" spans="2:17" ht="14.25" customHeight="1">
      <c r="B24" s="16"/>
      <c r="C24" s="26" t="s">
        <v>7</v>
      </c>
      <c r="D24" s="27" t="s">
        <v>26</v>
      </c>
      <c r="E24" s="61" t="str">
        <f>IFERROR(VLOOKUP(I8,挿入!C:L,10,FALSE),"")</f>
        <v/>
      </c>
      <c r="F24" s="61"/>
      <c r="G24" s="25" t="s">
        <v>43</v>
      </c>
      <c r="H24" s="25"/>
      <c r="I24" s="25"/>
      <c r="J24" s="25"/>
      <c r="K24" s="25"/>
      <c r="L24" s="20"/>
      <c r="M24" s="15"/>
    </row>
    <row r="25" spans="2:17" ht="14.25" customHeight="1">
      <c r="B25" s="16"/>
      <c r="C25" s="26" t="s">
        <v>8</v>
      </c>
      <c r="D25" s="27" t="s">
        <v>23</v>
      </c>
      <c r="E25" s="43" t="str">
        <f>IFERROR(VLOOKUP(I8,挿入!C:M,11,FALSE),"")</f>
        <v/>
      </c>
      <c r="F25" s="29" t="s">
        <v>29</v>
      </c>
      <c r="G25" s="30" t="str">
        <f>IFERROR(VLOOKUP(I8,挿入!C:N,12,FALSE),"")</f>
        <v/>
      </c>
      <c r="H25" s="31" t="s">
        <v>30</v>
      </c>
      <c r="I25" s="25"/>
      <c r="J25" s="25"/>
      <c r="K25" s="25"/>
      <c r="L25" s="20"/>
      <c r="M25" s="15"/>
    </row>
    <row r="26" spans="2:17" ht="14.25" customHeight="1">
      <c r="B26" s="16"/>
      <c r="C26" s="26"/>
      <c r="D26" s="27"/>
      <c r="E26" s="32" t="s">
        <v>62</v>
      </c>
      <c r="F26" s="32"/>
      <c r="G26" s="24"/>
      <c r="H26" s="25"/>
      <c r="I26" s="25"/>
      <c r="J26" s="25"/>
      <c r="K26" s="25"/>
      <c r="L26" s="20"/>
      <c r="M26" s="15"/>
      <c r="Q26" s="38"/>
    </row>
    <row r="27" spans="2:17" ht="14.25" customHeight="1">
      <c r="B27" s="16"/>
      <c r="C27" s="26" t="s">
        <v>9</v>
      </c>
      <c r="D27" s="27" t="s">
        <v>24</v>
      </c>
      <c r="E27" s="44" t="s">
        <v>40</v>
      </c>
      <c r="F27" s="24"/>
      <c r="G27" s="24"/>
      <c r="H27" s="35" t="str">
        <f>IFERROR(VLOOKUP(I8,挿入!C:O,13,FALSE),"")</f>
        <v/>
      </c>
      <c r="I27" s="36" t="str">
        <f>IFERROR(VLOOKUP(I8,挿入!C:P,14,FALSE)&amp;"教室","")</f>
        <v/>
      </c>
      <c r="J27" s="25"/>
      <c r="K27" s="25"/>
      <c r="L27" s="20"/>
      <c r="M27" s="15"/>
      <c r="Q27" s="38"/>
    </row>
    <row r="28" spans="2:17" ht="14.25" customHeight="1">
      <c r="B28" s="16"/>
      <c r="C28" s="26"/>
      <c r="D28" s="27"/>
      <c r="E28" s="45" t="s">
        <v>42</v>
      </c>
      <c r="F28" s="24"/>
      <c r="G28" s="24"/>
      <c r="H28" s="35"/>
      <c r="I28" s="36"/>
      <c r="J28" s="25"/>
      <c r="K28" s="25"/>
      <c r="L28" s="20"/>
      <c r="M28" s="15"/>
      <c r="Q28" s="38"/>
    </row>
    <row r="29" spans="2:17" ht="14.25" customHeight="1">
      <c r="B29" s="16"/>
      <c r="C29" s="26"/>
      <c r="D29" s="27"/>
      <c r="E29" s="46" t="s">
        <v>63</v>
      </c>
      <c r="F29" s="24"/>
      <c r="G29" s="24"/>
      <c r="H29" s="35"/>
      <c r="I29" s="36"/>
      <c r="J29" s="25"/>
      <c r="K29" s="25"/>
      <c r="L29" s="20"/>
      <c r="M29" s="15"/>
      <c r="Q29" s="38"/>
    </row>
    <row r="30" spans="2:17" ht="14.25" customHeight="1">
      <c r="B30" s="16"/>
      <c r="C30" s="26" t="s">
        <v>10</v>
      </c>
      <c r="D30" s="27" t="s">
        <v>25</v>
      </c>
      <c r="E30" s="25" t="s">
        <v>37</v>
      </c>
      <c r="F30" s="25"/>
      <c r="G30" s="25"/>
      <c r="H30" s="25"/>
      <c r="I30" s="25"/>
      <c r="J30" s="25"/>
      <c r="K30" s="25"/>
      <c r="L30" s="20"/>
      <c r="M30" s="15"/>
    </row>
    <row r="31" spans="2:17" ht="14.25" customHeight="1">
      <c r="B31" s="16"/>
      <c r="C31" s="26" t="s">
        <v>11</v>
      </c>
      <c r="D31" s="40" t="s">
        <v>27</v>
      </c>
      <c r="E31" s="41" t="str">
        <f>IFERROR(VLOOKUP(I8,挿入!C:R,16,FALSE),"")</f>
        <v/>
      </c>
      <c r="F31" s="25"/>
      <c r="G31" s="25"/>
      <c r="H31" s="25"/>
      <c r="I31" s="25"/>
      <c r="J31" s="24"/>
      <c r="K31" s="25"/>
      <c r="L31" s="20"/>
      <c r="M31" s="15"/>
    </row>
    <row r="32" spans="2:17" ht="14.25" customHeight="1">
      <c r="B32" s="16"/>
      <c r="C32" s="26" t="s">
        <v>12</v>
      </c>
      <c r="D32" s="25" t="s">
        <v>18</v>
      </c>
      <c r="E32" s="24"/>
      <c r="F32" s="24"/>
      <c r="G32" s="25"/>
      <c r="H32" s="25"/>
      <c r="I32" s="25"/>
      <c r="J32" s="25"/>
      <c r="K32" s="25"/>
      <c r="L32" s="20"/>
      <c r="M32" s="15"/>
    </row>
    <row r="33" spans="2:13" ht="14.25" customHeight="1">
      <c r="B33" s="16"/>
      <c r="C33" s="47" t="s">
        <v>13</v>
      </c>
      <c r="D33" s="48" t="s">
        <v>57</v>
      </c>
      <c r="E33" s="24"/>
      <c r="F33" s="24"/>
      <c r="G33" s="25"/>
      <c r="H33" s="25"/>
      <c r="I33" s="25"/>
      <c r="J33" s="25"/>
      <c r="K33" s="25"/>
      <c r="L33" s="20"/>
      <c r="M33" s="15"/>
    </row>
    <row r="34" spans="2:13" ht="14.25" customHeight="1">
      <c r="B34" s="16"/>
      <c r="C34" s="47"/>
      <c r="D34" s="48" t="s">
        <v>58</v>
      </c>
      <c r="E34" s="24"/>
      <c r="F34" s="24"/>
      <c r="G34" s="25"/>
      <c r="H34" s="25"/>
      <c r="I34" s="25"/>
      <c r="J34" s="25"/>
      <c r="K34" s="25"/>
      <c r="L34" s="20"/>
      <c r="M34" s="15"/>
    </row>
    <row r="35" spans="2:13" ht="14.25" customHeight="1">
      <c r="B35" s="16"/>
      <c r="C35" s="47" t="s">
        <v>13</v>
      </c>
      <c r="D35" s="48" t="s">
        <v>16</v>
      </c>
      <c r="E35" s="24"/>
      <c r="F35" s="24"/>
      <c r="G35" s="25"/>
      <c r="H35" s="25"/>
      <c r="I35" s="25"/>
      <c r="J35" s="25"/>
      <c r="K35" s="25"/>
      <c r="L35" s="20"/>
      <c r="M35" s="15"/>
    </row>
    <row r="36" spans="2:13" ht="14.25" customHeight="1">
      <c r="B36" s="16"/>
      <c r="C36" s="24"/>
      <c r="D36" s="48" t="s">
        <v>14</v>
      </c>
      <c r="E36" s="24"/>
      <c r="F36" s="24"/>
      <c r="G36" s="25"/>
      <c r="H36" s="25"/>
      <c r="I36" s="25"/>
      <c r="J36" s="25"/>
      <c r="K36" s="25"/>
      <c r="L36" s="20"/>
      <c r="M36" s="15"/>
    </row>
    <row r="37" spans="2:13" ht="14.25" customHeight="1">
      <c r="B37" s="16"/>
      <c r="C37" s="24"/>
      <c r="D37" s="48" t="s">
        <v>15</v>
      </c>
      <c r="E37" s="24"/>
      <c r="F37" s="24"/>
      <c r="G37" s="25"/>
      <c r="H37" s="25"/>
      <c r="I37" s="25"/>
      <c r="J37" s="25"/>
      <c r="K37" s="25"/>
      <c r="L37" s="20"/>
      <c r="M37" s="15"/>
    </row>
    <row r="38" spans="2:13" ht="14.25" customHeight="1">
      <c r="B38" s="16"/>
      <c r="C38" s="24"/>
      <c r="D38" s="49" t="s">
        <v>64</v>
      </c>
      <c r="E38" s="25"/>
      <c r="F38" s="25"/>
      <c r="G38" s="25"/>
      <c r="H38" s="25"/>
      <c r="I38" s="25"/>
      <c r="J38" s="25"/>
      <c r="K38" s="25"/>
      <c r="L38" s="20"/>
      <c r="M38" s="15"/>
    </row>
    <row r="39" spans="2:13" ht="14.25" customHeight="1">
      <c r="B39" s="16"/>
      <c r="C39" s="47" t="s">
        <v>13</v>
      </c>
      <c r="D39" s="48" t="s">
        <v>28</v>
      </c>
      <c r="E39" s="25"/>
      <c r="F39" s="25"/>
      <c r="G39" s="25"/>
      <c r="H39" s="25"/>
      <c r="I39" s="25"/>
      <c r="J39" s="25"/>
      <c r="K39" s="25"/>
      <c r="L39" s="20"/>
      <c r="M39" s="15"/>
    </row>
    <row r="40" spans="2:13" ht="14.25" customHeight="1">
      <c r="B40" s="16"/>
      <c r="C40" s="47" t="s">
        <v>13</v>
      </c>
      <c r="D40" s="48" t="s">
        <v>65</v>
      </c>
      <c r="E40" s="25"/>
      <c r="F40" s="25"/>
      <c r="G40" s="25"/>
      <c r="H40" s="25"/>
      <c r="I40" s="25"/>
      <c r="J40" s="25"/>
      <c r="K40" s="25"/>
      <c r="L40" s="20"/>
      <c r="M40" s="15"/>
    </row>
    <row r="41" spans="2:13" ht="14.25" customHeight="1">
      <c r="B41" s="16"/>
      <c r="C41" s="47"/>
      <c r="D41" s="48" t="s">
        <v>22</v>
      </c>
      <c r="E41" s="25"/>
      <c r="F41" s="25"/>
      <c r="G41" s="25"/>
      <c r="H41" s="25"/>
      <c r="I41" s="25"/>
      <c r="J41" s="25"/>
      <c r="K41" s="25"/>
      <c r="L41" s="20"/>
      <c r="M41" s="15"/>
    </row>
    <row r="42" spans="2:13" ht="14.25" customHeight="1">
      <c r="B42" s="16"/>
      <c r="C42" s="47" t="s">
        <v>13</v>
      </c>
      <c r="D42" s="48" t="s">
        <v>39</v>
      </c>
      <c r="E42" s="25"/>
      <c r="F42" s="25"/>
      <c r="G42" s="25"/>
      <c r="H42" s="25"/>
      <c r="I42" s="25"/>
      <c r="J42" s="25"/>
      <c r="K42" s="25"/>
      <c r="L42" s="20"/>
      <c r="M42" s="15"/>
    </row>
    <row r="43" spans="2:13" ht="14.25" customHeight="1">
      <c r="B43" s="16"/>
      <c r="C43" s="47" t="s">
        <v>13</v>
      </c>
      <c r="D43" s="50" t="s">
        <v>56</v>
      </c>
      <c r="E43" s="25"/>
      <c r="F43" s="25"/>
      <c r="G43" s="25"/>
      <c r="H43" s="25"/>
      <c r="I43" s="25"/>
      <c r="J43" s="25"/>
      <c r="K43" s="25"/>
      <c r="L43" s="20"/>
      <c r="M43" s="15"/>
    </row>
    <row r="44" spans="2:13" ht="4.5" customHeight="1" thickBot="1">
      <c r="B44" s="16"/>
      <c r="C44" s="25"/>
      <c r="D44" s="25"/>
      <c r="E44" s="25"/>
      <c r="F44" s="25"/>
      <c r="G44" s="25"/>
      <c r="H44" s="25"/>
      <c r="I44" s="25"/>
      <c r="J44" s="25"/>
      <c r="K44" s="25"/>
      <c r="L44" s="20"/>
      <c r="M44" s="15"/>
    </row>
    <row r="45" spans="2:13" ht="147.75" customHeight="1" thickTop="1" thickBot="1">
      <c r="B45" s="16"/>
      <c r="C45" s="69" t="s">
        <v>72</v>
      </c>
      <c r="D45" s="70"/>
      <c r="E45" s="70"/>
      <c r="F45" s="70"/>
      <c r="G45" s="70"/>
      <c r="H45" s="70"/>
      <c r="I45" s="70"/>
      <c r="J45" s="70"/>
      <c r="K45" s="71"/>
      <c r="L45" s="20"/>
      <c r="M45" s="15"/>
    </row>
    <row r="46" spans="2:13" ht="6.75" customHeight="1" thickTop="1" thickBot="1">
      <c r="B46" s="16"/>
      <c r="C46" s="51"/>
      <c r="D46" s="51"/>
      <c r="E46" s="51"/>
      <c r="F46" s="51"/>
      <c r="G46" s="51"/>
      <c r="H46" s="51"/>
      <c r="I46" s="51"/>
      <c r="J46" s="51"/>
      <c r="K46" s="51"/>
      <c r="L46" s="20"/>
      <c r="M46" s="15"/>
    </row>
    <row r="47" spans="2:13" ht="54.75" customHeight="1" thickBot="1">
      <c r="B47" s="52"/>
      <c r="C47" s="58" t="s">
        <v>66</v>
      </c>
      <c r="D47" s="59"/>
      <c r="E47" s="59"/>
      <c r="F47" s="59"/>
      <c r="G47" s="59"/>
      <c r="H47" s="59"/>
      <c r="I47" s="59"/>
      <c r="J47" s="59"/>
      <c r="K47" s="60"/>
      <c r="L47" s="53"/>
    </row>
    <row r="48" spans="2:13" ht="19.5" customHeight="1">
      <c r="B48" s="52"/>
      <c r="C48" s="56" t="s">
        <v>67</v>
      </c>
      <c r="D48" s="56"/>
      <c r="E48" s="56"/>
      <c r="F48" s="56"/>
      <c r="G48" s="56"/>
      <c r="H48" s="56"/>
      <c r="I48" s="56"/>
      <c r="J48" s="56"/>
      <c r="K48" s="56"/>
      <c r="L48" s="53"/>
    </row>
    <row r="49" spans="2:12" ht="19.5" customHeight="1" thickBot="1">
      <c r="B49" s="54"/>
      <c r="C49" s="57" t="s">
        <v>17</v>
      </c>
      <c r="D49" s="57"/>
      <c r="E49" s="57"/>
      <c r="F49" s="57"/>
      <c r="G49" s="57"/>
      <c r="H49" s="57"/>
      <c r="I49" s="57"/>
      <c r="J49" s="57"/>
      <c r="K49" s="57"/>
      <c r="L49" s="55"/>
    </row>
  </sheetData>
  <sheetProtection algorithmName="SHA-512" hashValue="7bhD8V7v2PUxibXf6B5bs2dvlFRqhyE55tHBkRl1GPw3R1RALBid3z26AoP42+kl0/5qxP3Xw+0naYCRnZKQGg==" saltValue="6iDln49Ex97Yy+czuCFcTQ==" spinCount="100000" sheet="1" objects="1" scenarios="1" selectLockedCells="1"/>
  <mergeCells count="14">
    <mergeCell ref="C48:K48"/>
    <mergeCell ref="C49:K49"/>
    <mergeCell ref="C47:K47"/>
    <mergeCell ref="E24:F24"/>
    <mergeCell ref="M1:Q2"/>
    <mergeCell ref="E8:G8"/>
    <mergeCell ref="I8:J8"/>
    <mergeCell ref="P13:Q13"/>
    <mergeCell ref="C45:K45"/>
    <mergeCell ref="D19:F19"/>
    <mergeCell ref="D20:F20"/>
    <mergeCell ref="G19:J19"/>
    <mergeCell ref="G20:J20"/>
    <mergeCell ref="D21:I21"/>
  </mergeCells>
  <phoneticPr fontId="1"/>
  <conditionalFormatting sqref="C10:K15 C18:K48 C16:D17 F16:K17">
    <cfRule type="expression" dxfId="4" priority="3">
      <formula>$I$8&lt;&gt;""</formula>
    </cfRule>
  </conditionalFormatting>
  <conditionalFormatting sqref="E14">
    <cfRule type="expression" dxfId="3" priority="2">
      <formula>$I$8&lt;&gt;""</formula>
    </cfRule>
  </conditionalFormatting>
  <conditionalFormatting sqref="G24:K24">
    <cfRule type="expression" dxfId="2" priority="8">
      <formula>$I$8&lt;&gt;""</formula>
    </cfRule>
  </conditionalFormatting>
  <conditionalFormatting sqref="M1">
    <cfRule type="containsText" dxfId="1" priority="9" operator="containsText" text="入力してください。">
      <formula>NOT(ISERROR(SEARCH("入力してください。",M1)))</formula>
    </cfRule>
  </conditionalFormatting>
  <conditionalFormatting sqref="E16:E17">
    <cfRule type="expression" dxfId="0" priority="1">
      <formula>$I$8&lt;&gt;""</formula>
    </cfRule>
  </conditionalFormatting>
  <pageMargins left="0.23622047244094491" right="0.23622047244094491" top="0.15748031496062992" bottom="0.15748031496062992" header="0.11811023622047245" footer="0.11811023622047245"/>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3E4D-C986-401B-B032-FE033C856394}">
  <sheetPr codeName="Sheet5">
    <tabColor theme="5" tint="0.59999389629810485"/>
  </sheetPr>
  <dimension ref="A1:T45"/>
  <sheetViews>
    <sheetView workbookViewId="0">
      <selection activeCell="J18" sqref="J18"/>
    </sheetView>
  </sheetViews>
  <sheetFormatPr defaultRowHeight="13.5"/>
  <cols>
    <col min="1" max="5" width="9" style="4"/>
    <col min="6" max="7" width="9" style="6"/>
    <col min="8" max="12" width="9" style="4"/>
    <col min="13" max="14" width="9" style="6"/>
    <col min="15" max="17" width="9" style="4"/>
    <col min="18" max="18" width="15.5" style="4" customWidth="1"/>
    <col min="19" max="19" width="13.375" style="4" customWidth="1"/>
    <col min="20" max="20" width="18.75" style="4" customWidth="1"/>
    <col min="21" max="16384" width="9" style="4"/>
  </cols>
  <sheetData>
    <row r="1" spans="1:20">
      <c r="A1" s="3" t="s">
        <v>31</v>
      </c>
      <c r="B1" s="3" t="s">
        <v>32</v>
      </c>
      <c r="C1" s="3" t="s">
        <v>0</v>
      </c>
      <c r="D1" s="3" t="s">
        <v>1</v>
      </c>
      <c r="E1" s="3" t="s">
        <v>47</v>
      </c>
      <c r="F1" s="5" t="s">
        <v>33</v>
      </c>
      <c r="G1" s="5" t="s">
        <v>34</v>
      </c>
      <c r="H1" s="3" t="s">
        <v>46</v>
      </c>
      <c r="I1" s="3" t="s">
        <v>45</v>
      </c>
      <c r="J1" s="3" t="s">
        <v>48</v>
      </c>
      <c r="K1" s="3" t="s">
        <v>44</v>
      </c>
      <c r="L1" s="3" t="s">
        <v>60</v>
      </c>
      <c r="M1" s="5" t="s">
        <v>55</v>
      </c>
      <c r="N1" s="5" t="s">
        <v>51</v>
      </c>
      <c r="O1" s="3" t="s">
        <v>52</v>
      </c>
      <c r="P1" s="3" t="s">
        <v>53</v>
      </c>
      <c r="Q1" s="3" t="s">
        <v>48</v>
      </c>
      <c r="R1" s="3" t="s">
        <v>54</v>
      </c>
      <c r="S1" s="3" t="s">
        <v>49</v>
      </c>
      <c r="T1" s="3" t="s">
        <v>50</v>
      </c>
    </row>
    <row r="2" spans="1:20">
      <c r="A2" s="4">
        <v>14054</v>
      </c>
      <c r="B2" s="4" t="s">
        <v>73</v>
      </c>
      <c r="C2" s="4">
        <v>1818</v>
      </c>
      <c r="D2" s="4" t="s">
        <v>124</v>
      </c>
      <c r="F2" s="6">
        <v>0.36458333333333331</v>
      </c>
      <c r="G2" s="6">
        <v>0.38541666666666669</v>
      </c>
      <c r="H2" s="4">
        <v>3</v>
      </c>
      <c r="I2" s="4" t="s">
        <v>117</v>
      </c>
      <c r="J2" s="4" t="s">
        <v>71</v>
      </c>
      <c r="L2" s="4">
        <v>46242</v>
      </c>
      <c r="M2" s="6">
        <v>0.53749999999999998</v>
      </c>
      <c r="N2" s="6">
        <v>0.55138888888888882</v>
      </c>
      <c r="O2" s="4">
        <v>2</v>
      </c>
      <c r="P2" s="4" t="s">
        <v>69</v>
      </c>
      <c r="R2" s="4" t="s">
        <v>70</v>
      </c>
      <c r="S2" s="4" t="s">
        <v>125</v>
      </c>
      <c r="T2" s="4" t="s">
        <v>126</v>
      </c>
    </row>
    <row r="3" spans="1:20">
      <c r="A3" s="4">
        <v>12173</v>
      </c>
      <c r="B3" s="4" t="s">
        <v>74</v>
      </c>
      <c r="C3" s="4">
        <v>1820</v>
      </c>
      <c r="D3" s="4" t="s">
        <v>124</v>
      </c>
      <c r="F3" s="6">
        <v>0.36458333333333331</v>
      </c>
      <c r="G3" s="6">
        <v>0.38541666666666669</v>
      </c>
      <c r="H3" s="4">
        <v>3</v>
      </c>
      <c r="I3" s="4" t="s">
        <v>117</v>
      </c>
      <c r="J3" s="4" t="s">
        <v>71</v>
      </c>
      <c r="L3" s="4">
        <v>46242</v>
      </c>
      <c r="M3" s="6">
        <v>0.5527777777777777</v>
      </c>
      <c r="N3" s="6">
        <v>0.56666666666666654</v>
      </c>
      <c r="O3" s="4">
        <v>2</v>
      </c>
      <c r="P3" s="4" t="s">
        <v>69</v>
      </c>
      <c r="R3" s="4" t="s">
        <v>70</v>
      </c>
      <c r="S3" s="4" t="s">
        <v>125</v>
      </c>
      <c r="T3" s="4" t="s">
        <v>126</v>
      </c>
    </row>
    <row r="4" spans="1:20">
      <c r="A4" s="4">
        <v>14132</v>
      </c>
      <c r="B4" s="4" t="s">
        <v>75</v>
      </c>
      <c r="C4" s="4">
        <v>1825</v>
      </c>
      <c r="D4" s="4" t="s">
        <v>124</v>
      </c>
      <c r="F4" s="6">
        <v>0.36458333333333331</v>
      </c>
      <c r="G4" s="6">
        <v>0.38541666666666669</v>
      </c>
      <c r="H4" s="4">
        <v>3</v>
      </c>
      <c r="I4" s="4" t="s">
        <v>117</v>
      </c>
      <c r="J4" s="4" t="s">
        <v>71</v>
      </c>
      <c r="L4" s="4">
        <v>46242</v>
      </c>
      <c r="M4" s="6">
        <v>0.56805555555555542</v>
      </c>
      <c r="N4" s="6">
        <v>0.58194444444444426</v>
      </c>
      <c r="O4" s="4">
        <v>2</v>
      </c>
      <c r="P4" s="4" t="s">
        <v>69</v>
      </c>
      <c r="R4" s="4" t="s">
        <v>70</v>
      </c>
      <c r="S4" s="4" t="s">
        <v>125</v>
      </c>
      <c r="T4" s="4" t="s">
        <v>126</v>
      </c>
    </row>
    <row r="5" spans="1:20">
      <c r="A5" s="4">
        <v>11660</v>
      </c>
      <c r="B5" s="4" t="s">
        <v>76</v>
      </c>
      <c r="C5" s="4">
        <v>1826</v>
      </c>
      <c r="D5" s="4" t="s">
        <v>124</v>
      </c>
      <c r="F5" s="6">
        <v>0.36458333333333331</v>
      </c>
      <c r="G5" s="6">
        <v>0.38541666666666669</v>
      </c>
      <c r="H5" s="4">
        <v>3</v>
      </c>
      <c r="I5" s="4" t="s">
        <v>117</v>
      </c>
      <c r="J5" s="4" t="s">
        <v>71</v>
      </c>
      <c r="L5" s="4">
        <v>46242</v>
      </c>
      <c r="M5" s="6">
        <v>0.59027777777777757</v>
      </c>
      <c r="N5" s="6">
        <v>0.60416666666666641</v>
      </c>
      <c r="O5" s="4">
        <v>2</v>
      </c>
      <c r="P5" s="4" t="s">
        <v>69</v>
      </c>
      <c r="R5" s="4" t="s">
        <v>70</v>
      </c>
      <c r="S5" s="4" t="s">
        <v>125</v>
      </c>
      <c r="T5" s="4" t="s">
        <v>126</v>
      </c>
    </row>
    <row r="6" spans="1:20">
      <c r="A6" s="4">
        <v>11411</v>
      </c>
      <c r="B6" s="4" t="s">
        <v>77</v>
      </c>
      <c r="C6" s="4">
        <v>1827</v>
      </c>
      <c r="D6" s="4" t="s">
        <v>124</v>
      </c>
      <c r="F6" s="6">
        <v>0.36458333333333331</v>
      </c>
      <c r="G6" s="6">
        <v>0.38541666666666669</v>
      </c>
      <c r="H6" s="4">
        <v>3</v>
      </c>
      <c r="I6" s="4" t="s">
        <v>117</v>
      </c>
      <c r="J6" s="4" t="s">
        <v>71</v>
      </c>
      <c r="L6" s="4">
        <v>46242</v>
      </c>
      <c r="M6" s="6">
        <v>0.60555555555555529</v>
      </c>
      <c r="N6" s="6">
        <v>0.61944444444444413</v>
      </c>
      <c r="O6" s="4">
        <v>2</v>
      </c>
      <c r="P6" s="4" t="s">
        <v>69</v>
      </c>
      <c r="R6" s="4" t="s">
        <v>70</v>
      </c>
      <c r="S6" s="4" t="s">
        <v>125</v>
      </c>
      <c r="T6" s="4" t="s">
        <v>126</v>
      </c>
    </row>
    <row r="7" spans="1:20">
      <c r="A7" s="4">
        <v>12398</v>
      </c>
      <c r="B7" s="4" t="s">
        <v>78</v>
      </c>
      <c r="C7" s="4">
        <v>1838</v>
      </c>
      <c r="D7" s="4" t="s">
        <v>124</v>
      </c>
      <c r="F7" s="6">
        <v>0.36458333333333331</v>
      </c>
      <c r="G7" s="6">
        <v>0.38541666666666669</v>
      </c>
      <c r="H7" s="4">
        <v>3</v>
      </c>
      <c r="I7" s="4" t="s">
        <v>117</v>
      </c>
      <c r="J7" s="4" t="s">
        <v>71</v>
      </c>
      <c r="L7" s="4">
        <v>46242</v>
      </c>
      <c r="M7" s="6">
        <v>0.47499999999999998</v>
      </c>
      <c r="N7" s="6">
        <v>0.48888888888888887</v>
      </c>
      <c r="O7" s="4">
        <v>2</v>
      </c>
      <c r="P7" s="4" t="s">
        <v>69</v>
      </c>
      <c r="R7" s="4" t="s">
        <v>70</v>
      </c>
      <c r="S7" s="4" t="s">
        <v>125</v>
      </c>
      <c r="T7" s="4" t="s">
        <v>126</v>
      </c>
    </row>
    <row r="8" spans="1:20">
      <c r="A8" s="4">
        <v>10862</v>
      </c>
      <c r="B8" s="4" t="s">
        <v>79</v>
      </c>
      <c r="C8" s="4">
        <v>1851</v>
      </c>
      <c r="D8" s="4" t="s">
        <v>124</v>
      </c>
      <c r="F8" s="6">
        <v>0.36458333333333331</v>
      </c>
      <c r="G8" s="6">
        <v>0.38541666666666669</v>
      </c>
      <c r="H8" s="4">
        <v>3</v>
      </c>
      <c r="I8" s="4" t="s">
        <v>117</v>
      </c>
      <c r="J8" s="4" t="s">
        <v>71</v>
      </c>
      <c r="L8" s="4">
        <v>46242</v>
      </c>
      <c r="M8" s="6">
        <v>0.50694444444444453</v>
      </c>
      <c r="N8" s="6">
        <v>0.52083333333333337</v>
      </c>
      <c r="O8" s="4">
        <v>2</v>
      </c>
      <c r="P8" s="4" t="s">
        <v>69</v>
      </c>
      <c r="R8" s="4" t="s">
        <v>70</v>
      </c>
      <c r="S8" s="4" t="s">
        <v>125</v>
      </c>
      <c r="T8" s="4" t="s">
        <v>126</v>
      </c>
    </row>
    <row r="9" spans="1:20">
      <c r="A9" s="4">
        <v>11519</v>
      </c>
      <c r="B9" s="4" t="s">
        <v>80</v>
      </c>
      <c r="C9" s="4">
        <v>1853</v>
      </c>
      <c r="D9" s="4" t="s">
        <v>124</v>
      </c>
      <c r="F9" s="6">
        <v>0.36458333333333331</v>
      </c>
      <c r="G9" s="6">
        <v>0.38541666666666669</v>
      </c>
      <c r="H9" s="4">
        <v>3</v>
      </c>
      <c r="I9" s="4" t="s">
        <v>117</v>
      </c>
      <c r="J9" s="4" t="s">
        <v>71</v>
      </c>
      <c r="L9" s="4">
        <v>46242</v>
      </c>
      <c r="M9" s="6">
        <v>0.62083333333333302</v>
      </c>
      <c r="N9" s="6">
        <v>0.63472222222222185</v>
      </c>
      <c r="O9" s="4">
        <v>2</v>
      </c>
      <c r="P9" s="4" t="s">
        <v>69</v>
      </c>
      <c r="R9" s="4" t="s">
        <v>70</v>
      </c>
      <c r="S9" s="4" t="s">
        <v>125</v>
      </c>
      <c r="T9" s="4" t="s">
        <v>126</v>
      </c>
    </row>
    <row r="10" spans="1:20">
      <c r="A10" s="4">
        <v>10448</v>
      </c>
      <c r="B10" s="4" t="s">
        <v>81</v>
      </c>
      <c r="C10" s="4">
        <v>1861</v>
      </c>
      <c r="D10" s="4" t="s">
        <v>124</v>
      </c>
      <c r="F10" s="6">
        <v>0.36458333333333331</v>
      </c>
      <c r="G10" s="6">
        <v>0.38541666666666669</v>
      </c>
      <c r="H10" s="4">
        <v>3</v>
      </c>
      <c r="I10" s="4" t="s">
        <v>117</v>
      </c>
      <c r="J10" s="4" t="s">
        <v>71</v>
      </c>
      <c r="L10" s="4">
        <v>46242</v>
      </c>
      <c r="M10" s="6">
        <v>0.63611111111111074</v>
      </c>
      <c r="N10" s="6">
        <v>0.64999999999999958</v>
      </c>
      <c r="O10" s="4">
        <v>2</v>
      </c>
      <c r="P10" s="4" t="s">
        <v>69</v>
      </c>
      <c r="R10" s="4" t="s">
        <v>70</v>
      </c>
      <c r="S10" s="4" t="s">
        <v>125</v>
      </c>
      <c r="T10" s="4" t="s">
        <v>126</v>
      </c>
    </row>
    <row r="11" spans="1:20">
      <c r="A11" s="4">
        <v>14933</v>
      </c>
      <c r="B11" s="4" t="s">
        <v>82</v>
      </c>
      <c r="C11" s="4">
        <v>1863</v>
      </c>
      <c r="D11" s="4" t="s">
        <v>124</v>
      </c>
      <c r="F11" s="6">
        <v>0.36458333333333331</v>
      </c>
      <c r="G11" s="6">
        <v>0.38541666666666669</v>
      </c>
      <c r="H11" s="4">
        <v>3</v>
      </c>
      <c r="I11" s="4" t="s">
        <v>117</v>
      </c>
      <c r="J11" s="4" t="s">
        <v>71</v>
      </c>
      <c r="L11" s="4">
        <v>46242</v>
      </c>
      <c r="M11" s="6">
        <v>0.65138888888888846</v>
      </c>
      <c r="N11" s="6">
        <v>0.6652777777777773</v>
      </c>
      <c r="O11" s="4">
        <v>2</v>
      </c>
      <c r="P11" s="4" t="s">
        <v>69</v>
      </c>
      <c r="R11" s="4" t="s">
        <v>70</v>
      </c>
      <c r="S11" s="4" t="s">
        <v>125</v>
      </c>
      <c r="T11" s="4" t="s">
        <v>126</v>
      </c>
    </row>
    <row r="12" spans="1:20">
      <c r="A12" s="4">
        <v>10997</v>
      </c>
      <c r="B12" s="4" t="s">
        <v>83</v>
      </c>
      <c r="C12" s="4">
        <v>1864</v>
      </c>
      <c r="D12" s="4" t="s">
        <v>124</v>
      </c>
      <c r="F12" s="6">
        <v>0.36458333333333331</v>
      </c>
      <c r="G12" s="6">
        <v>0.38541666666666669</v>
      </c>
      <c r="H12" s="4">
        <v>3</v>
      </c>
      <c r="I12" s="4" t="s">
        <v>117</v>
      </c>
      <c r="J12" s="4" t="s">
        <v>71</v>
      </c>
      <c r="L12" s="4">
        <v>46242</v>
      </c>
      <c r="M12" s="6">
        <v>0.67361111111111061</v>
      </c>
      <c r="N12" s="6">
        <v>0.68749999999999944</v>
      </c>
      <c r="O12" s="4">
        <v>2</v>
      </c>
      <c r="P12" s="4" t="s">
        <v>69</v>
      </c>
      <c r="R12" s="4" t="s">
        <v>70</v>
      </c>
      <c r="S12" s="4" t="s">
        <v>125</v>
      </c>
      <c r="T12" s="4" t="s">
        <v>126</v>
      </c>
    </row>
    <row r="13" spans="1:20">
      <c r="A13" s="4">
        <v>14744</v>
      </c>
      <c r="B13" s="4" t="s">
        <v>84</v>
      </c>
      <c r="C13" s="4">
        <v>1865</v>
      </c>
      <c r="D13" s="4" t="s">
        <v>124</v>
      </c>
      <c r="F13" s="6">
        <v>0.36458333333333331</v>
      </c>
      <c r="G13" s="6">
        <v>0.38541666666666669</v>
      </c>
      <c r="H13" s="4">
        <v>3</v>
      </c>
      <c r="I13" s="4" t="s">
        <v>117</v>
      </c>
      <c r="J13" s="4" t="s">
        <v>71</v>
      </c>
      <c r="L13" s="4">
        <v>46242</v>
      </c>
      <c r="M13" s="6">
        <v>0.68888888888888833</v>
      </c>
      <c r="N13" s="6">
        <v>0.70277777777777717</v>
      </c>
      <c r="O13" s="4">
        <v>2</v>
      </c>
      <c r="P13" s="4" t="s">
        <v>69</v>
      </c>
      <c r="R13" s="4" t="s">
        <v>70</v>
      </c>
      <c r="S13" s="4" t="s">
        <v>125</v>
      </c>
      <c r="T13" s="4" t="s">
        <v>126</v>
      </c>
    </row>
    <row r="14" spans="1:20">
      <c r="A14" s="4">
        <v>12143</v>
      </c>
      <c r="B14" s="4" t="s">
        <v>85</v>
      </c>
      <c r="C14" s="4">
        <v>1871</v>
      </c>
      <c r="D14" s="4" t="s">
        <v>124</v>
      </c>
      <c r="F14" s="6">
        <v>0.36458333333333331</v>
      </c>
      <c r="G14" s="6">
        <v>0.38541666666666669</v>
      </c>
      <c r="H14" s="4">
        <v>3</v>
      </c>
      <c r="I14" s="4" t="s">
        <v>117</v>
      </c>
      <c r="J14" s="4" t="s">
        <v>71</v>
      </c>
      <c r="L14" s="4">
        <v>46242</v>
      </c>
      <c r="M14" s="6">
        <v>0.70416666666666605</v>
      </c>
      <c r="N14" s="6">
        <v>0.71805555555555489</v>
      </c>
      <c r="O14" s="4">
        <v>2</v>
      </c>
      <c r="P14" s="4" t="s">
        <v>69</v>
      </c>
      <c r="R14" s="4" t="s">
        <v>70</v>
      </c>
      <c r="S14" s="4" t="s">
        <v>125</v>
      </c>
      <c r="T14" s="4" t="s">
        <v>126</v>
      </c>
    </row>
    <row r="15" spans="1:20">
      <c r="A15" s="4">
        <v>11498</v>
      </c>
      <c r="B15" s="4" t="s">
        <v>86</v>
      </c>
      <c r="C15" s="4">
        <v>1873</v>
      </c>
      <c r="D15" s="4" t="s">
        <v>124</v>
      </c>
      <c r="F15" s="6">
        <v>0.36458333333333331</v>
      </c>
      <c r="G15" s="6">
        <v>0.38541666666666669</v>
      </c>
      <c r="H15" s="4">
        <v>3</v>
      </c>
      <c r="I15" s="4" t="s">
        <v>117</v>
      </c>
      <c r="J15" s="4" t="s">
        <v>71</v>
      </c>
      <c r="L15" s="4">
        <v>46242</v>
      </c>
      <c r="M15" s="6">
        <v>0.71944444444444378</v>
      </c>
      <c r="N15" s="6">
        <v>0.73333333333333262</v>
      </c>
      <c r="O15" s="4">
        <v>2</v>
      </c>
      <c r="P15" s="4" t="s">
        <v>69</v>
      </c>
      <c r="R15" s="4" t="s">
        <v>70</v>
      </c>
      <c r="S15" s="4" t="s">
        <v>125</v>
      </c>
      <c r="T15" s="4" t="s">
        <v>126</v>
      </c>
    </row>
    <row r="16" spans="1:20">
      <c r="A16" s="4">
        <v>14681</v>
      </c>
      <c r="B16" s="4" t="s">
        <v>87</v>
      </c>
      <c r="C16" s="4">
        <v>1905</v>
      </c>
      <c r="D16" s="4" t="s">
        <v>124</v>
      </c>
      <c r="F16" s="6">
        <v>0.36458333333333331</v>
      </c>
      <c r="G16" s="6">
        <v>0.38541666666666669</v>
      </c>
      <c r="H16" s="4">
        <v>3</v>
      </c>
      <c r="I16" s="4" t="s">
        <v>117</v>
      </c>
      <c r="J16" s="4" t="s">
        <v>71</v>
      </c>
      <c r="L16" s="4">
        <v>46242</v>
      </c>
      <c r="M16" s="6">
        <v>0.3611111111111111</v>
      </c>
      <c r="N16" s="6">
        <v>0.375</v>
      </c>
      <c r="O16" s="4">
        <v>2</v>
      </c>
      <c r="P16" s="4" t="s">
        <v>69</v>
      </c>
      <c r="R16" s="4" t="s">
        <v>70</v>
      </c>
      <c r="S16" s="4" t="s">
        <v>125</v>
      </c>
      <c r="T16" s="4" t="s">
        <v>126</v>
      </c>
    </row>
    <row r="17" spans="1:20">
      <c r="A17" s="4">
        <v>16340</v>
      </c>
      <c r="B17" s="4" t="s">
        <v>88</v>
      </c>
      <c r="C17" s="4">
        <v>1907</v>
      </c>
      <c r="D17" s="4" t="s">
        <v>124</v>
      </c>
      <c r="F17" s="6">
        <v>0.36458333333333331</v>
      </c>
      <c r="G17" s="6">
        <v>0.38541666666666669</v>
      </c>
      <c r="H17" s="4">
        <v>3</v>
      </c>
      <c r="I17" s="4" t="s">
        <v>117</v>
      </c>
      <c r="J17" s="4" t="s">
        <v>71</v>
      </c>
      <c r="L17" s="4">
        <v>46242</v>
      </c>
      <c r="M17" s="6">
        <v>0.37638888888888888</v>
      </c>
      <c r="N17" s="6">
        <v>0.39027777777777778</v>
      </c>
      <c r="O17" s="4">
        <v>2</v>
      </c>
      <c r="P17" s="4" t="s">
        <v>69</v>
      </c>
      <c r="R17" s="4" t="s">
        <v>70</v>
      </c>
      <c r="S17" s="4" t="s">
        <v>125</v>
      </c>
      <c r="T17" s="4" t="s">
        <v>126</v>
      </c>
    </row>
    <row r="18" spans="1:20">
      <c r="A18" s="4">
        <v>17066</v>
      </c>
      <c r="B18" s="4" t="s">
        <v>89</v>
      </c>
      <c r="C18" s="4">
        <v>5602</v>
      </c>
      <c r="D18" s="4" t="s">
        <v>124</v>
      </c>
      <c r="F18" s="6">
        <v>0.49305555555555558</v>
      </c>
      <c r="G18" s="6">
        <v>0.51388888888888895</v>
      </c>
      <c r="H18" s="4">
        <v>3</v>
      </c>
      <c r="I18" s="4" t="s">
        <v>117</v>
      </c>
      <c r="J18" s="4" t="s">
        <v>118</v>
      </c>
      <c r="L18" s="4">
        <v>46242</v>
      </c>
      <c r="M18" s="6">
        <v>0.39166666666666666</v>
      </c>
      <c r="N18" s="6">
        <v>0.40555555555555556</v>
      </c>
      <c r="O18" s="4">
        <v>2</v>
      </c>
      <c r="P18" s="4" t="s">
        <v>69</v>
      </c>
      <c r="R18" s="4" t="s">
        <v>70</v>
      </c>
      <c r="S18" s="4" t="s">
        <v>121</v>
      </c>
      <c r="T18" s="4" t="s">
        <v>120</v>
      </c>
    </row>
    <row r="19" spans="1:20">
      <c r="A19" s="4">
        <v>11873</v>
      </c>
      <c r="B19" s="4" t="s">
        <v>90</v>
      </c>
      <c r="C19" s="4">
        <v>7312</v>
      </c>
      <c r="D19" s="4" t="s">
        <v>124</v>
      </c>
      <c r="F19" s="6">
        <v>0.36458333333333331</v>
      </c>
      <c r="G19" s="6">
        <v>0.38541666666666669</v>
      </c>
      <c r="H19" s="4">
        <v>3</v>
      </c>
      <c r="I19" s="4" t="s">
        <v>117</v>
      </c>
      <c r="J19" s="4" t="s">
        <v>71</v>
      </c>
      <c r="L19" s="4">
        <v>46242</v>
      </c>
      <c r="M19" s="6">
        <v>0.52222222222222225</v>
      </c>
      <c r="N19" s="6">
        <v>0.53611111111111109</v>
      </c>
      <c r="O19" s="4">
        <v>2</v>
      </c>
      <c r="P19" s="4" t="s">
        <v>69</v>
      </c>
      <c r="R19" s="4" t="s">
        <v>70</v>
      </c>
      <c r="S19" s="4" t="s">
        <v>125</v>
      </c>
      <c r="T19" s="4" t="s">
        <v>126</v>
      </c>
    </row>
    <row r="20" spans="1:20">
      <c r="A20" s="4">
        <v>13745</v>
      </c>
      <c r="B20" s="4" t="s">
        <v>91</v>
      </c>
      <c r="C20" s="4">
        <v>7314</v>
      </c>
      <c r="D20" s="4" t="s">
        <v>124</v>
      </c>
      <c r="F20" s="6">
        <v>0.36458333333333331</v>
      </c>
      <c r="G20" s="6">
        <v>0.38541666666666669</v>
      </c>
      <c r="H20" s="4">
        <v>3</v>
      </c>
      <c r="I20" s="4" t="s">
        <v>117</v>
      </c>
      <c r="J20" s="4" t="s">
        <v>71</v>
      </c>
      <c r="L20" s="4">
        <v>46242</v>
      </c>
      <c r="M20" s="6">
        <v>0.7347222222222215</v>
      </c>
      <c r="N20" s="6">
        <v>0.74861111111111034</v>
      </c>
      <c r="O20" s="4">
        <v>2</v>
      </c>
      <c r="P20" s="4" t="s">
        <v>69</v>
      </c>
      <c r="R20" s="4" t="s">
        <v>70</v>
      </c>
      <c r="S20" s="4" t="s">
        <v>125</v>
      </c>
      <c r="T20" s="4" t="s">
        <v>126</v>
      </c>
    </row>
    <row r="21" spans="1:20">
      <c r="A21" s="4">
        <v>10430</v>
      </c>
      <c r="B21" s="4" t="s">
        <v>92</v>
      </c>
      <c r="C21" s="4">
        <v>8526</v>
      </c>
      <c r="D21" s="4" t="s">
        <v>124</v>
      </c>
      <c r="F21" s="6">
        <v>0.36458333333333331</v>
      </c>
      <c r="G21" s="6">
        <v>0.38541666666666669</v>
      </c>
      <c r="H21" s="4">
        <v>3</v>
      </c>
      <c r="I21" s="4" t="s">
        <v>117</v>
      </c>
      <c r="J21" s="4" t="s">
        <v>71</v>
      </c>
      <c r="L21" s="4">
        <v>46243</v>
      </c>
      <c r="M21" s="6">
        <v>0.3611111111111111</v>
      </c>
      <c r="N21" s="6">
        <v>0.375</v>
      </c>
      <c r="O21" s="4">
        <v>2</v>
      </c>
      <c r="P21" s="4" t="s">
        <v>69</v>
      </c>
      <c r="R21" s="4" t="s">
        <v>70</v>
      </c>
      <c r="S21" s="4" t="s">
        <v>125</v>
      </c>
      <c r="T21" s="4" t="s">
        <v>126</v>
      </c>
    </row>
    <row r="22" spans="1:20">
      <c r="A22" s="4">
        <v>12230</v>
      </c>
      <c r="B22" s="4" t="s">
        <v>93</v>
      </c>
      <c r="C22" s="4">
        <v>8527</v>
      </c>
      <c r="D22" s="4" t="s">
        <v>124</v>
      </c>
      <c r="F22" s="6">
        <v>0.36458333333333331</v>
      </c>
      <c r="G22" s="6">
        <v>0.38541666666666669</v>
      </c>
      <c r="H22" s="4">
        <v>3</v>
      </c>
      <c r="I22" s="4" t="s">
        <v>117</v>
      </c>
      <c r="J22" s="4" t="s">
        <v>71</v>
      </c>
      <c r="L22" s="4">
        <v>46243</v>
      </c>
      <c r="M22" s="6">
        <v>0.37638888888888888</v>
      </c>
      <c r="N22" s="6">
        <v>0.39027777777777778</v>
      </c>
      <c r="O22" s="4">
        <v>2</v>
      </c>
      <c r="P22" s="4" t="s">
        <v>69</v>
      </c>
      <c r="R22" s="4" t="s">
        <v>70</v>
      </c>
      <c r="S22" s="4" t="s">
        <v>125</v>
      </c>
      <c r="T22" s="4" t="s">
        <v>126</v>
      </c>
    </row>
    <row r="23" spans="1:20">
      <c r="A23" s="4">
        <v>16781</v>
      </c>
      <c r="B23" s="4" t="s">
        <v>94</v>
      </c>
      <c r="C23" s="4">
        <v>8528</v>
      </c>
      <c r="D23" s="4" t="s">
        <v>124</v>
      </c>
      <c r="F23" s="6">
        <v>0.36458333333333331</v>
      </c>
      <c r="G23" s="6">
        <v>0.38541666666666669</v>
      </c>
      <c r="H23" s="4">
        <v>3</v>
      </c>
      <c r="I23" s="4" t="s">
        <v>117</v>
      </c>
      <c r="J23" s="4" t="s">
        <v>71</v>
      </c>
      <c r="L23" s="4">
        <v>46242</v>
      </c>
      <c r="M23" s="6">
        <v>0.40694444444444444</v>
      </c>
      <c r="N23" s="6">
        <v>0.42083333333333334</v>
      </c>
      <c r="O23" s="4">
        <v>2</v>
      </c>
      <c r="P23" s="4" t="s">
        <v>69</v>
      </c>
      <c r="R23" s="4" t="s">
        <v>70</v>
      </c>
      <c r="S23" s="4" t="s">
        <v>125</v>
      </c>
      <c r="T23" s="4" t="s">
        <v>126</v>
      </c>
    </row>
    <row r="24" spans="1:20">
      <c r="A24" s="4">
        <v>11849</v>
      </c>
      <c r="B24" s="4" t="s">
        <v>95</v>
      </c>
      <c r="C24" s="4">
        <v>8532</v>
      </c>
      <c r="D24" s="4" t="s">
        <v>124</v>
      </c>
      <c r="F24" s="6">
        <v>0.36458333333333331</v>
      </c>
      <c r="G24" s="6">
        <v>0.38541666666666669</v>
      </c>
      <c r="H24" s="4">
        <v>3</v>
      </c>
      <c r="I24" s="4" t="s">
        <v>119</v>
      </c>
      <c r="J24" s="4" t="s">
        <v>71</v>
      </c>
      <c r="L24" s="4">
        <v>46243</v>
      </c>
      <c r="M24" s="6">
        <v>0.39166666666666666</v>
      </c>
      <c r="N24" s="6">
        <v>0.40555555555555556</v>
      </c>
      <c r="O24" s="4">
        <v>2</v>
      </c>
      <c r="P24" s="4" t="s">
        <v>69</v>
      </c>
      <c r="R24" s="4" t="s">
        <v>70</v>
      </c>
      <c r="S24" s="4" t="s">
        <v>125</v>
      </c>
      <c r="T24" s="4" t="s">
        <v>126</v>
      </c>
    </row>
    <row r="25" spans="1:20">
      <c r="A25" s="4">
        <v>12095</v>
      </c>
      <c r="B25" s="4" t="s">
        <v>96</v>
      </c>
      <c r="C25" s="4">
        <v>8534</v>
      </c>
      <c r="D25" s="4" t="s">
        <v>124</v>
      </c>
      <c r="F25" s="6">
        <v>0.36458333333333331</v>
      </c>
      <c r="G25" s="6">
        <v>0.38541666666666669</v>
      </c>
      <c r="H25" s="4">
        <v>3</v>
      </c>
      <c r="I25" s="4" t="s">
        <v>119</v>
      </c>
      <c r="J25" s="4" t="s">
        <v>71</v>
      </c>
      <c r="L25" s="4">
        <v>46243</v>
      </c>
      <c r="M25" s="6">
        <v>0.40694444444444444</v>
      </c>
      <c r="N25" s="6">
        <v>0.42083333333333334</v>
      </c>
      <c r="O25" s="4">
        <v>2</v>
      </c>
      <c r="P25" s="4" t="s">
        <v>69</v>
      </c>
      <c r="R25" s="4" t="s">
        <v>70</v>
      </c>
      <c r="S25" s="4" t="s">
        <v>125</v>
      </c>
      <c r="T25" s="4" t="s">
        <v>126</v>
      </c>
    </row>
    <row r="26" spans="1:20">
      <c r="A26" s="4">
        <v>12155</v>
      </c>
      <c r="B26" s="4" t="s">
        <v>97</v>
      </c>
      <c r="C26" s="4">
        <v>8535</v>
      </c>
      <c r="D26" s="4" t="s">
        <v>124</v>
      </c>
      <c r="F26" s="6">
        <v>0.36458333333333331</v>
      </c>
      <c r="G26" s="6">
        <v>0.38541666666666669</v>
      </c>
      <c r="H26" s="4">
        <v>3</v>
      </c>
      <c r="I26" s="4" t="s">
        <v>119</v>
      </c>
      <c r="J26" s="4" t="s">
        <v>71</v>
      </c>
      <c r="L26" s="4">
        <v>46243</v>
      </c>
      <c r="M26" s="6">
        <v>0.42916666666666664</v>
      </c>
      <c r="N26" s="6">
        <v>0.44305555555555554</v>
      </c>
      <c r="O26" s="4">
        <v>2</v>
      </c>
      <c r="P26" s="4" t="s">
        <v>69</v>
      </c>
      <c r="R26" s="4" t="s">
        <v>70</v>
      </c>
      <c r="S26" s="4" t="s">
        <v>125</v>
      </c>
      <c r="T26" s="4" t="s">
        <v>126</v>
      </c>
    </row>
    <row r="27" spans="1:20">
      <c r="A27" s="4">
        <v>14882</v>
      </c>
      <c r="B27" s="4" t="s">
        <v>98</v>
      </c>
      <c r="C27" s="4">
        <v>8733</v>
      </c>
      <c r="D27" s="4" t="s">
        <v>124</v>
      </c>
      <c r="F27" s="6">
        <v>0.36458333333333331</v>
      </c>
      <c r="G27" s="6">
        <v>0.38541666666666669</v>
      </c>
      <c r="H27" s="4">
        <v>3</v>
      </c>
      <c r="I27" s="4" t="s">
        <v>119</v>
      </c>
      <c r="J27" s="4" t="s">
        <v>71</v>
      </c>
      <c r="L27" s="4">
        <v>46243</v>
      </c>
      <c r="M27" s="6">
        <v>0.44444444444444442</v>
      </c>
      <c r="N27" s="6">
        <v>0.45833333333333331</v>
      </c>
      <c r="O27" s="4">
        <v>2</v>
      </c>
      <c r="P27" s="4" t="s">
        <v>69</v>
      </c>
      <c r="R27" s="4" t="s">
        <v>70</v>
      </c>
      <c r="S27" s="4" t="s">
        <v>125</v>
      </c>
      <c r="T27" s="4" t="s">
        <v>126</v>
      </c>
    </row>
    <row r="28" spans="1:20">
      <c r="A28" s="4">
        <v>14636</v>
      </c>
      <c r="B28" s="4" t="s">
        <v>99</v>
      </c>
      <c r="C28" s="4">
        <v>8738</v>
      </c>
      <c r="D28" s="4" t="s">
        <v>124</v>
      </c>
      <c r="F28" s="6">
        <v>0.36458333333333331</v>
      </c>
      <c r="G28" s="6">
        <v>0.38541666666666669</v>
      </c>
      <c r="H28" s="4">
        <v>3</v>
      </c>
      <c r="I28" s="4" t="s">
        <v>119</v>
      </c>
      <c r="J28" s="4" t="s">
        <v>71</v>
      </c>
      <c r="L28" s="4">
        <v>46243</v>
      </c>
      <c r="M28" s="6">
        <v>0.4597222222222222</v>
      </c>
      <c r="N28" s="6">
        <v>0.47361111111111109</v>
      </c>
      <c r="O28" s="4">
        <v>2</v>
      </c>
      <c r="P28" s="4" t="s">
        <v>69</v>
      </c>
      <c r="R28" s="4" t="s">
        <v>70</v>
      </c>
      <c r="S28" s="4" t="s">
        <v>125</v>
      </c>
      <c r="T28" s="4" t="s">
        <v>126</v>
      </c>
    </row>
    <row r="29" spans="1:20">
      <c r="A29" s="4">
        <v>12302</v>
      </c>
      <c r="B29" s="4" t="s">
        <v>100</v>
      </c>
      <c r="C29" s="4">
        <v>8739</v>
      </c>
      <c r="D29" s="4" t="s">
        <v>124</v>
      </c>
      <c r="F29" s="6">
        <v>0.36458333333333331</v>
      </c>
      <c r="G29" s="6">
        <v>0.38541666666666669</v>
      </c>
      <c r="H29" s="4">
        <v>3</v>
      </c>
      <c r="I29" s="4" t="s">
        <v>119</v>
      </c>
      <c r="J29" s="4" t="s">
        <v>71</v>
      </c>
      <c r="L29" s="4">
        <v>46243</v>
      </c>
      <c r="M29" s="6">
        <v>0.54999999999999993</v>
      </c>
      <c r="N29" s="6">
        <v>0.56388888888888877</v>
      </c>
      <c r="O29" s="4">
        <v>2</v>
      </c>
      <c r="P29" s="4" t="s">
        <v>69</v>
      </c>
      <c r="R29" s="4" t="s">
        <v>70</v>
      </c>
      <c r="S29" s="4" t="s">
        <v>125</v>
      </c>
      <c r="T29" s="4" t="s">
        <v>126</v>
      </c>
    </row>
    <row r="30" spans="1:20">
      <c r="A30" s="4">
        <v>14816</v>
      </c>
      <c r="B30" s="4" t="s">
        <v>101</v>
      </c>
      <c r="C30" s="4">
        <v>9233</v>
      </c>
      <c r="D30" s="4" t="s">
        <v>124</v>
      </c>
      <c r="F30" s="6">
        <v>0.36458333333333331</v>
      </c>
      <c r="G30" s="6">
        <v>0.38541666666666669</v>
      </c>
      <c r="H30" s="4">
        <v>3</v>
      </c>
      <c r="I30" s="4" t="s">
        <v>119</v>
      </c>
      <c r="J30" s="4" t="s">
        <v>71</v>
      </c>
      <c r="L30" s="4">
        <v>46243</v>
      </c>
      <c r="M30" s="6">
        <v>0.56527777777777766</v>
      </c>
      <c r="N30" s="6">
        <v>0.5791666666666665</v>
      </c>
      <c r="O30" s="4">
        <v>2</v>
      </c>
      <c r="P30" s="4" t="s">
        <v>69</v>
      </c>
      <c r="R30" s="4" t="s">
        <v>68</v>
      </c>
      <c r="S30" s="4" t="s">
        <v>125</v>
      </c>
      <c r="T30" s="4" t="s">
        <v>126</v>
      </c>
    </row>
    <row r="31" spans="1:20">
      <c r="A31" s="4">
        <v>11264</v>
      </c>
      <c r="B31" s="4" t="s">
        <v>102</v>
      </c>
      <c r="C31" s="4">
        <v>9234</v>
      </c>
      <c r="D31" s="4" t="s">
        <v>124</v>
      </c>
      <c r="F31" s="6">
        <v>0.36458333333333331</v>
      </c>
      <c r="G31" s="6">
        <v>0.38541666666666669</v>
      </c>
      <c r="H31" s="4">
        <v>3</v>
      </c>
      <c r="I31" s="4" t="s">
        <v>119</v>
      </c>
      <c r="J31" s="4" t="s">
        <v>71</v>
      </c>
      <c r="L31" s="4">
        <v>46243</v>
      </c>
      <c r="M31" s="6">
        <v>0.47499999999999998</v>
      </c>
      <c r="N31" s="6">
        <v>0.48888888888888887</v>
      </c>
      <c r="O31" s="4">
        <v>2</v>
      </c>
      <c r="P31" s="4" t="s">
        <v>69</v>
      </c>
      <c r="R31" s="4" t="s">
        <v>68</v>
      </c>
      <c r="S31" s="4" t="s">
        <v>125</v>
      </c>
      <c r="T31" s="4" t="s">
        <v>126</v>
      </c>
    </row>
    <row r="32" spans="1:20">
      <c r="A32" s="4">
        <v>12077</v>
      </c>
      <c r="B32" s="4" t="s">
        <v>103</v>
      </c>
      <c r="C32" s="4">
        <v>9235</v>
      </c>
      <c r="D32" s="4" t="s">
        <v>124</v>
      </c>
      <c r="F32" s="6">
        <v>0.36458333333333331</v>
      </c>
      <c r="G32" s="6">
        <v>0.38541666666666669</v>
      </c>
      <c r="H32" s="4">
        <v>3</v>
      </c>
      <c r="I32" s="4" t="s">
        <v>119</v>
      </c>
      <c r="J32" s="4" t="s">
        <v>71</v>
      </c>
      <c r="L32" s="4">
        <v>46243</v>
      </c>
      <c r="M32" s="6">
        <v>0.58055555555555538</v>
      </c>
      <c r="N32" s="6">
        <v>0.59444444444444422</v>
      </c>
      <c r="O32" s="4">
        <v>2</v>
      </c>
      <c r="P32" s="4" t="s">
        <v>69</v>
      </c>
      <c r="R32" s="4" t="s">
        <v>68</v>
      </c>
      <c r="S32" s="4" t="s">
        <v>125</v>
      </c>
      <c r="T32" s="4" t="s">
        <v>126</v>
      </c>
    </row>
    <row r="33" spans="1:20">
      <c r="A33" s="4">
        <v>12080</v>
      </c>
      <c r="B33" s="4" t="s">
        <v>104</v>
      </c>
      <c r="C33" s="4">
        <v>9236</v>
      </c>
      <c r="D33" s="4" t="s">
        <v>124</v>
      </c>
      <c r="F33" s="6">
        <v>0.36458333333333331</v>
      </c>
      <c r="G33" s="6">
        <v>0.38541666666666669</v>
      </c>
      <c r="H33" s="4">
        <v>3</v>
      </c>
      <c r="I33" s="4" t="s">
        <v>119</v>
      </c>
      <c r="J33" s="4" t="s">
        <v>71</v>
      </c>
      <c r="L33" s="4">
        <v>46243</v>
      </c>
      <c r="M33" s="6">
        <v>0.5958333333333331</v>
      </c>
      <c r="N33" s="6">
        <v>0.60972222222222194</v>
      </c>
      <c r="O33" s="4">
        <v>2</v>
      </c>
      <c r="P33" s="4" t="s">
        <v>69</v>
      </c>
      <c r="R33" s="4" t="s">
        <v>68</v>
      </c>
      <c r="S33" s="4" t="s">
        <v>125</v>
      </c>
      <c r="T33" s="4" t="s">
        <v>126</v>
      </c>
    </row>
    <row r="34" spans="1:20">
      <c r="A34" s="4">
        <v>10031</v>
      </c>
      <c r="B34" s="4" t="s">
        <v>105</v>
      </c>
      <c r="C34" s="4">
        <v>9237</v>
      </c>
      <c r="D34" s="4" t="s">
        <v>124</v>
      </c>
      <c r="F34" s="6">
        <v>0.36458333333333331</v>
      </c>
      <c r="G34" s="6">
        <v>0.38541666666666669</v>
      </c>
      <c r="H34" s="4">
        <v>3</v>
      </c>
      <c r="I34" s="4" t="s">
        <v>119</v>
      </c>
      <c r="J34" s="4" t="s">
        <v>71</v>
      </c>
      <c r="L34" s="4">
        <v>46243</v>
      </c>
      <c r="M34" s="6">
        <v>0.61805555555555525</v>
      </c>
      <c r="N34" s="6">
        <v>0.63194444444444409</v>
      </c>
      <c r="O34" s="4">
        <v>2</v>
      </c>
      <c r="P34" s="4" t="s">
        <v>69</v>
      </c>
      <c r="R34" s="4" t="s">
        <v>68</v>
      </c>
      <c r="S34" s="4" t="s">
        <v>125</v>
      </c>
      <c r="T34" s="4" t="s">
        <v>126</v>
      </c>
    </row>
    <row r="35" spans="1:20">
      <c r="A35" s="4">
        <v>11153</v>
      </c>
      <c r="B35" s="4" t="s">
        <v>106</v>
      </c>
      <c r="C35" s="4">
        <v>9238</v>
      </c>
      <c r="D35" s="4" t="s">
        <v>124</v>
      </c>
      <c r="F35" s="6">
        <v>0.36458333333333331</v>
      </c>
      <c r="G35" s="6">
        <v>0.38541666666666669</v>
      </c>
      <c r="H35" s="4">
        <v>3</v>
      </c>
      <c r="I35" s="4" t="s">
        <v>119</v>
      </c>
      <c r="J35" s="4" t="s">
        <v>71</v>
      </c>
      <c r="L35" s="4">
        <v>46242</v>
      </c>
      <c r="M35" s="6">
        <v>0.42916666666666664</v>
      </c>
      <c r="N35" s="6">
        <v>0.44305555555555554</v>
      </c>
      <c r="O35" s="4">
        <v>2</v>
      </c>
      <c r="P35" s="4" t="s">
        <v>69</v>
      </c>
      <c r="R35" s="4" t="s">
        <v>68</v>
      </c>
      <c r="S35" s="4" t="s">
        <v>125</v>
      </c>
      <c r="T35" s="4" t="s">
        <v>126</v>
      </c>
    </row>
    <row r="36" spans="1:20">
      <c r="A36" s="4">
        <v>10346</v>
      </c>
      <c r="B36" s="4" t="s">
        <v>107</v>
      </c>
      <c r="C36" s="4">
        <v>9239</v>
      </c>
      <c r="D36" s="4" t="s">
        <v>124</v>
      </c>
      <c r="F36" s="6">
        <v>0.36458333333333331</v>
      </c>
      <c r="G36" s="6">
        <v>0.38541666666666669</v>
      </c>
      <c r="H36" s="4">
        <v>3</v>
      </c>
      <c r="I36" s="4" t="s">
        <v>119</v>
      </c>
      <c r="J36" s="4" t="s">
        <v>71</v>
      </c>
      <c r="L36" s="4">
        <v>46242</v>
      </c>
      <c r="M36" s="6">
        <v>0.44444444444444442</v>
      </c>
      <c r="N36" s="6">
        <v>0.45833333333333331</v>
      </c>
      <c r="O36" s="4">
        <v>2</v>
      </c>
      <c r="P36" s="4" t="s">
        <v>69</v>
      </c>
      <c r="R36" s="4" t="s">
        <v>68</v>
      </c>
      <c r="S36" s="4" t="s">
        <v>125</v>
      </c>
      <c r="T36" s="4" t="s">
        <v>126</v>
      </c>
    </row>
    <row r="37" spans="1:20">
      <c r="A37" s="4">
        <v>12278</v>
      </c>
      <c r="B37" s="4" t="s">
        <v>108</v>
      </c>
      <c r="C37" s="4">
        <v>9240</v>
      </c>
      <c r="D37" s="4" t="s">
        <v>124</v>
      </c>
      <c r="F37" s="6">
        <v>0.36458333333333331</v>
      </c>
      <c r="G37" s="6">
        <v>0.38541666666666669</v>
      </c>
      <c r="H37" s="4">
        <v>3</v>
      </c>
      <c r="I37" s="4" t="s">
        <v>119</v>
      </c>
      <c r="J37" s="4" t="s">
        <v>71</v>
      </c>
      <c r="L37" s="4">
        <v>46243</v>
      </c>
      <c r="M37" s="6">
        <v>0.63333333333333297</v>
      </c>
      <c r="N37" s="6">
        <v>0.64722222222222181</v>
      </c>
      <c r="O37" s="4">
        <v>2</v>
      </c>
      <c r="P37" s="4" t="s">
        <v>69</v>
      </c>
      <c r="R37" s="4" t="s">
        <v>68</v>
      </c>
      <c r="S37" s="4" t="s">
        <v>125</v>
      </c>
      <c r="T37" s="4" t="s">
        <v>126</v>
      </c>
    </row>
    <row r="38" spans="1:20">
      <c r="A38" s="4">
        <v>16886</v>
      </c>
      <c r="B38" s="4" t="s">
        <v>109</v>
      </c>
      <c r="C38" s="4">
        <v>9241</v>
      </c>
      <c r="D38" s="4" t="s">
        <v>124</v>
      </c>
      <c r="F38" s="6">
        <v>0.36458333333333331</v>
      </c>
      <c r="G38" s="6">
        <v>0.38541666666666669</v>
      </c>
      <c r="H38" s="4">
        <v>3</v>
      </c>
      <c r="I38" s="4" t="s">
        <v>119</v>
      </c>
      <c r="J38" s="4" t="s">
        <v>71</v>
      </c>
      <c r="L38" s="4">
        <v>46243</v>
      </c>
      <c r="M38" s="6">
        <v>0.64861111111111069</v>
      </c>
      <c r="N38" s="6">
        <v>0.66249999999999953</v>
      </c>
      <c r="O38" s="4">
        <v>2</v>
      </c>
      <c r="P38" s="4" t="s">
        <v>69</v>
      </c>
      <c r="R38" s="4" t="s">
        <v>68</v>
      </c>
      <c r="S38" s="4" t="s">
        <v>125</v>
      </c>
      <c r="T38" s="4" t="s">
        <v>126</v>
      </c>
    </row>
    <row r="39" spans="1:20">
      <c r="A39" s="4">
        <v>12239</v>
      </c>
      <c r="B39" s="4" t="s">
        <v>110</v>
      </c>
      <c r="C39" s="4">
        <v>9242</v>
      </c>
      <c r="D39" s="4" t="s">
        <v>124</v>
      </c>
      <c r="F39" s="6">
        <v>0.36458333333333331</v>
      </c>
      <c r="G39" s="6">
        <v>0.38541666666666669</v>
      </c>
      <c r="H39" s="4">
        <v>3</v>
      </c>
      <c r="I39" s="4" t="s">
        <v>119</v>
      </c>
      <c r="J39" s="4" t="s">
        <v>71</v>
      </c>
      <c r="L39" s="4">
        <v>46243</v>
      </c>
      <c r="M39" s="6">
        <v>0.66388888888888842</v>
      </c>
      <c r="N39" s="6">
        <v>0.67777777777777726</v>
      </c>
      <c r="O39" s="4">
        <v>2</v>
      </c>
      <c r="P39" s="4" t="s">
        <v>69</v>
      </c>
      <c r="R39" s="4" t="s">
        <v>68</v>
      </c>
      <c r="S39" s="4" t="s">
        <v>125</v>
      </c>
      <c r="T39" s="4" t="s">
        <v>126</v>
      </c>
    </row>
    <row r="40" spans="1:20">
      <c r="A40" s="4">
        <v>13730</v>
      </c>
      <c r="B40" s="4" t="s">
        <v>111</v>
      </c>
      <c r="C40" s="4">
        <v>9244</v>
      </c>
      <c r="D40" s="4" t="s">
        <v>124</v>
      </c>
      <c r="F40" s="6">
        <v>0.36458333333333331</v>
      </c>
      <c r="G40" s="6">
        <v>0.38541666666666669</v>
      </c>
      <c r="H40" s="4">
        <v>3</v>
      </c>
      <c r="I40" s="4" t="s">
        <v>119</v>
      </c>
      <c r="J40" s="4" t="s">
        <v>71</v>
      </c>
      <c r="L40" s="4">
        <v>46242</v>
      </c>
      <c r="M40" s="6">
        <v>0.4597222222222222</v>
      </c>
      <c r="N40" s="6">
        <v>0.47361111111111109</v>
      </c>
      <c r="O40" s="4">
        <v>2</v>
      </c>
      <c r="P40" s="4" t="s">
        <v>69</v>
      </c>
      <c r="R40" s="4" t="s">
        <v>68</v>
      </c>
      <c r="S40" s="4" t="s">
        <v>125</v>
      </c>
      <c r="T40" s="4" t="s">
        <v>126</v>
      </c>
    </row>
    <row r="41" spans="1:20">
      <c r="A41" s="4">
        <v>10661</v>
      </c>
      <c r="B41" s="4" t="s">
        <v>112</v>
      </c>
      <c r="C41" s="4">
        <v>9245</v>
      </c>
      <c r="D41" s="4" t="s">
        <v>124</v>
      </c>
      <c r="F41" s="6">
        <v>0.36458333333333331</v>
      </c>
      <c r="G41" s="6">
        <v>0.38541666666666669</v>
      </c>
      <c r="H41" s="4">
        <v>3</v>
      </c>
      <c r="I41" s="4" t="s">
        <v>119</v>
      </c>
      <c r="J41" s="4" t="s">
        <v>71</v>
      </c>
      <c r="L41" s="4">
        <v>46243</v>
      </c>
      <c r="M41" s="6">
        <v>0.53472222222222221</v>
      </c>
      <c r="N41" s="6">
        <v>0.54861111111111105</v>
      </c>
      <c r="O41" s="4">
        <v>2</v>
      </c>
      <c r="P41" s="4" t="s">
        <v>69</v>
      </c>
      <c r="R41" s="4" t="s">
        <v>68</v>
      </c>
      <c r="S41" s="4" t="s">
        <v>125</v>
      </c>
      <c r="T41" s="4" t="s">
        <v>126</v>
      </c>
    </row>
    <row r="42" spans="1:20">
      <c r="A42" s="4">
        <v>13871</v>
      </c>
      <c r="B42" s="4" t="s">
        <v>113</v>
      </c>
      <c r="C42" s="4">
        <v>9246</v>
      </c>
      <c r="D42" s="4" t="s">
        <v>124</v>
      </c>
      <c r="F42" s="6">
        <v>0.36458333333333331</v>
      </c>
      <c r="G42" s="6">
        <v>0.38541666666666669</v>
      </c>
      <c r="H42" s="4">
        <v>3</v>
      </c>
      <c r="I42" s="4" t="s">
        <v>119</v>
      </c>
      <c r="J42" s="4" t="s">
        <v>71</v>
      </c>
      <c r="L42" s="4">
        <v>46243</v>
      </c>
      <c r="M42" s="6">
        <v>0.68611111111111056</v>
      </c>
      <c r="N42" s="6">
        <v>0.6999999999999994</v>
      </c>
      <c r="O42" s="4">
        <v>2</v>
      </c>
      <c r="P42" s="4" t="s">
        <v>69</v>
      </c>
      <c r="R42" s="4" t="s">
        <v>68</v>
      </c>
      <c r="S42" s="4" t="s">
        <v>125</v>
      </c>
      <c r="T42" s="4" t="s">
        <v>126</v>
      </c>
    </row>
    <row r="43" spans="1:20">
      <c r="A43" s="4">
        <v>13151</v>
      </c>
      <c r="B43" s="4" t="s">
        <v>114</v>
      </c>
      <c r="C43" s="4">
        <v>9247</v>
      </c>
      <c r="D43" s="4" t="s">
        <v>124</v>
      </c>
      <c r="F43" s="6">
        <v>0.36458333333333331</v>
      </c>
      <c r="G43" s="6">
        <v>0.38541666666666669</v>
      </c>
      <c r="H43" s="4">
        <v>3</v>
      </c>
      <c r="I43" s="4" t="s">
        <v>119</v>
      </c>
      <c r="J43" s="4" t="s">
        <v>71</v>
      </c>
      <c r="L43" s="4">
        <v>46243</v>
      </c>
      <c r="M43" s="6">
        <v>0.7083333333333327</v>
      </c>
      <c r="N43" s="6">
        <v>0.72222222222222154</v>
      </c>
      <c r="O43" s="4">
        <v>2</v>
      </c>
      <c r="P43" s="4" t="s">
        <v>69</v>
      </c>
      <c r="R43" s="4" t="s">
        <v>68</v>
      </c>
      <c r="S43" s="4" t="s">
        <v>125</v>
      </c>
      <c r="T43" s="4" t="s">
        <v>126</v>
      </c>
    </row>
    <row r="44" spans="1:20">
      <c r="A44" s="4">
        <v>17024</v>
      </c>
      <c r="B44" s="4" t="s">
        <v>115</v>
      </c>
      <c r="C44" s="4">
        <v>9248</v>
      </c>
      <c r="D44" s="4" t="s">
        <v>124</v>
      </c>
      <c r="F44" s="6">
        <v>0.36458333333333331</v>
      </c>
      <c r="G44" s="6">
        <v>0.38541666666666669</v>
      </c>
      <c r="H44" s="4">
        <v>3</v>
      </c>
      <c r="I44" s="4" t="s">
        <v>119</v>
      </c>
      <c r="J44" s="4" t="s">
        <v>71</v>
      </c>
      <c r="L44" s="4">
        <v>46243</v>
      </c>
      <c r="M44" s="6">
        <v>0.72361111111111043</v>
      </c>
      <c r="N44" s="6">
        <v>0.73749999999999927</v>
      </c>
      <c r="O44" s="4">
        <v>2</v>
      </c>
      <c r="P44" s="4" t="s">
        <v>69</v>
      </c>
      <c r="R44" s="4" t="s">
        <v>68</v>
      </c>
      <c r="S44" s="4" t="s">
        <v>125</v>
      </c>
      <c r="T44" s="4" t="s">
        <v>126</v>
      </c>
    </row>
    <row r="45" spans="1:20">
      <c r="A45" s="4">
        <v>13904</v>
      </c>
      <c r="B45" s="4" t="s">
        <v>116</v>
      </c>
      <c r="C45" s="4">
        <v>9249</v>
      </c>
      <c r="D45" s="4" t="s">
        <v>124</v>
      </c>
      <c r="F45" s="6">
        <v>0.36458333333333331</v>
      </c>
      <c r="G45" s="6">
        <v>0.38541666666666669</v>
      </c>
      <c r="H45" s="4">
        <v>3</v>
      </c>
      <c r="I45" s="4" t="s">
        <v>119</v>
      </c>
      <c r="J45" s="4" t="s">
        <v>71</v>
      </c>
      <c r="L45" s="4">
        <v>46243</v>
      </c>
      <c r="M45" s="6">
        <v>0.73888888888888815</v>
      </c>
      <c r="N45" s="6">
        <v>0.75277777777777699</v>
      </c>
      <c r="O45" s="4">
        <v>2</v>
      </c>
      <c r="P45" s="4" t="s">
        <v>69</v>
      </c>
      <c r="R45" s="4" t="s">
        <v>68</v>
      </c>
      <c r="S45" s="4" t="s">
        <v>125</v>
      </c>
      <c r="T45" s="4" t="s">
        <v>126</v>
      </c>
    </row>
  </sheetData>
  <autoFilter ref="A1:T85" xr:uid="{61D43E4D-C986-401B-B032-FE033C856394}"/>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vt:lpstr>
      <vt:lpstr>挿入</vt:lpstr>
      <vt:lpstr>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2026-07-22T05:46:05Z</cp:lastPrinted>
  <dcterms:created xsi:type="dcterms:W3CDTF">2026-06-29T00:12:38Z</dcterms:created>
  <dcterms:modified xsi:type="dcterms:W3CDTF">2026-07-24T01:24:05Z</dcterms:modified>
</cp:coreProperties>
</file>